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5" yWindow="0" windowWidth="5970" windowHeight="6195" activeTab="0"/>
  </bookViews>
  <sheets>
    <sheet name="2004" sheetId="1" r:id="rId1"/>
  </sheets>
  <definedNames>
    <definedName name="OLE_LINK1" localSheetId="0">'2004'!$A$30</definedName>
    <definedName name="OLE_LINK2" localSheetId="0">'2004'!#REF!</definedName>
  </definedNames>
  <calcPr fullCalcOnLoad="1"/>
</workbook>
</file>

<file path=xl/sharedStrings.xml><?xml version="1.0" encoding="utf-8"?>
<sst xmlns="http://schemas.openxmlformats.org/spreadsheetml/2006/main" count="237" uniqueCount="221">
  <si>
    <t xml:space="preserve">Ο ΠΡΟΕΔΡΟΣ ΤΟΥ Δ.Σ </t>
  </si>
  <si>
    <t>Ο ΔΙΕΥΘΥΝΩΝ ΣΥΜΒΟΥΛΟΣ</t>
  </si>
  <si>
    <t xml:space="preserve">Ο ΔΙΕΥΘΥΝΤΗΣ ΟΙΚΟΝ. ΥΠΗΡΕΣΙΩΝ </t>
  </si>
  <si>
    <t>Ο ΠΡΟΪΣΤΑΜΕΝΟΣ ΛΟΓΙΣΤΗΡΙΟΥ</t>
  </si>
  <si>
    <t xml:space="preserve">ΑΣΤΕΡΙΟΣ Ι.ΚΑΝΤΩΝΙΑΣ  </t>
  </si>
  <si>
    <t>ΞΕΝΟΦΩΝ Ι.ΚΑΝΤΩΝΙΑΣ</t>
  </si>
  <si>
    <t xml:space="preserve">ΓΕΩΡΓΙΟΣ Β.ΠΑΠΑΓΕΩΡΓΙΟΥ  </t>
  </si>
  <si>
    <t xml:space="preserve">ΠΑΝΑΓΙΩΤΗΣ Κ.ΠΥΡΓΙΔΗΣ </t>
  </si>
  <si>
    <t xml:space="preserve">Α.Τ  Δ 261073 </t>
  </si>
  <si>
    <t>Α.Τ  Δ 262306</t>
  </si>
  <si>
    <t xml:space="preserve">Α.Τ  Λ 707240 </t>
  </si>
  <si>
    <t>ΠΙΣΤΟΠΟΙΗΤΙΚΟ ΕΛΕΓΧΟΥ ΟΡΚΩΤΟΥ ΕΛΕΓΚΤΗ  ΛΟΓΙΣΤΗ</t>
  </si>
  <si>
    <t xml:space="preserve">Προς τους κ.κ.Μετόχους της Ανώνυμης Εταιρίας   ALBIO  Α.Ε. ΣΥΜΜΕΤΟΧΩΝ </t>
  </si>
  <si>
    <t>Ο ΟΡΚΩΤΟΣ ΕΛΕΓΚΤΗΣ ΛΟΓΙΣΤΗΣ</t>
  </si>
  <si>
    <t>Σ.Ο.Λ. α.ε.ο.ε.</t>
  </si>
  <si>
    <t>Β.</t>
  </si>
  <si>
    <t>ΕΞΟΔΑ ΕΓΚΑΤΑΣΤΑΣΕΩΣ</t>
  </si>
  <si>
    <t xml:space="preserve">Α. </t>
  </si>
  <si>
    <t>ΙΔΙΑ ΚΕΦΑΛΑΙΑ</t>
  </si>
  <si>
    <t>4. Λοιπά έξοδα εγκαταστάσεως</t>
  </si>
  <si>
    <t>Ι.</t>
  </si>
  <si>
    <t xml:space="preserve"> </t>
  </si>
  <si>
    <t>Γ.</t>
  </si>
  <si>
    <t>ΠΑΓΙΟ ΕΝΕΡΓΗΤΙΚΟ</t>
  </si>
  <si>
    <t>I.</t>
  </si>
  <si>
    <t>Ασώματες ακινητοποιήσεις</t>
  </si>
  <si>
    <t xml:space="preserve">3.Υπεραξία επιχειρήσεως </t>
  </si>
  <si>
    <t>υπέρ το άρτιο</t>
  </si>
  <si>
    <t>1.Γήπεδα Οικόπεδα</t>
  </si>
  <si>
    <t>3.Κτίρια &amp; τεχνικά έργα</t>
  </si>
  <si>
    <t xml:space="preserve">συμ/χων &amp; χρεωγράφων </t>
  </si>
  <si>
    <t xml:space="preserve">4.Μηχ/τα Τεχ. Εγκαταστάσεις            </t>
  </si>
  <si>
    <t>&amp; λοιπός μηχ/κος εξοπλισμός</t>
  </si>
  <si>
    <t>5.Μεταφορικά Μέσα</t>
  </si>
  <si>
    <t>6.Επιπλα &amp; λοιπός εξοπλισμός</t>
  </si>
  <si>
    <t>7.Ακινητ.υπό εκτέλ.&amp; προκ/λές</t>
  </si>
  <si>
    <t>χρηματοοικονομικές απαιτήσεις</t>
  </si>
  <si>
    <t>1.Συμμετοχές σε συνδεμένες επιχ/σεις</t>
  </si>
  <si>
    <t>διατάξεων νόμων</t>
  </si>
  <si>
    <t>2.Συμμετοχές σε λοιπές επιχ/σεις</t>
  </si>
  <si>
    <t>7.Λοιπές μακροπρόθεσμες απαιτήσεις</t>
  </si>
  <si>
    <t>Σύνολο παγίου ενεργητικού (ΓΙ+ΓΙΙ+ΓΙΙΙ)</t>
  </si>
  <si>
    <t>Δ.</t>
  </si>
  <si>
    <t xml:space="preserve">Β. </t>
  </si>
  <si>
    <t>ΠΡΟΒΛΕΨΕΙΣ ΓΙΑ ΚΙΝΔΥΝΟΥΣ ΚΑΙ ΕΞΟΔΑ</t>
  </si>
  <si>
    <t>11.Χρεώστες διάφοροι</t>
  </si>
  <si>
    <t>ΥΠΟΧΡΕΩΣΕΙΣ</t>
  </si>
  <si>
    <t xml:space="preserve">1.Μετοχές </t>
  </si>
  <si>
    <t>2α.Επιταγές πληρωτέες (μετ/μενες)</t>
  </si>
  <si>
    <t>θεσμων Υποχρεώσεων</t>
  </si>
  <si>
    <t>1.Ταμείο</t>
  </si>
  <si>
    <t xml:space="preserve">3.Καταθέσεις όψεως και προθεσμίας </t>
  </si>
  <si>
    <t xml:space="preserve">10.Μερίσματα πληρωτέα </t>
  </si>
  <si>
    <t xml:space="preserve">11.Πιστωτές διάφοροι </t>
  </si>
  <si>
    <t>Σύνολο κυκλοφορούντος ενεργητικού  (ΔΙΙ+ΔΙΙΙ+ΔΙV)</t>
  </si>
  <si>
    <t>1. Έξοδα επομένων χρήσεων</t>
  </si>
  <si>
    <t xml:space="preserve">2. Έσοδα χρήσεως εισπρακτέα </t>
  </si>
  <si>
    <t xml:space="preserve">ΓΕΝΙΚΟ ΣΥΝΟΛΟ ΕΝΕΡΓΗΤΙΚΟΥ (B+Γ+Δ+Ε) </t>
  </si>
  <si>
    <t>ΓΕΝΙΚΟ ΣΥΝΟΛΟ ΠΑΘΗΤΙΚΟΥ (Α+Β+Γ+Δ)</t>
  </si>
  <si>
    <t>ΛΟΓΑΡΙΑΣΜΟΙ ΤΑΞΕΩΣ ΠΙΣΤΩΤΙΚΟΙ</t>
  </si>
  <si>
    <t>και εμπραγμάτων ασφαλειών</t>
  </si>
  <si>
    <t>ΙΙ.</t>
  </si>
  <si>
    <t>Διαφορά από έκδοση μετοχών</t>
  </si>
  <si>
    <t>ΙΙΙ.</t>
  </si>
  <si>
    <t>Διαφορές αναπροσαρμογής</t>
  </si>
  <si>
    <t>ΙV.</t>
  </si>
  <si>
    <t>Aποθεματικά Κεφάλαια</t>
  </si>
  <si>
    <t>Συμμετοχές &amp; άλλες μακρ/θεσμες</t>
  </si>
  <si>
    <t>Βραχυπρόθεσμες Υποχρεώσεις</t>
  </si>
  <si>
    <t>Ε.</t>
  </si>
  <si>
    <t xml:space="preserve">ΙΙ. </t>
  </si>
  <si>
    <t>Απαιτήσεις</t>
  </si>
  <si>
    <t xml:space="preserve">ΙΙΙ. </t>
  </si>
  <si>
    <t>Χρεόγραφα</t>
  </si>
  <si>
    <t xml:space="preserve">ΙV. </t>
  </si>
  <si>
    <t>Διαθέσιμα</t>
  </si>
  <si>
    <t>2. Χρεωστικοί λ/σμοι εγγυήσεων</t>
  </si>
  <si>
    <t>4. Λοιποί λογαριασμοί τάξεως</t>
  </si>
  <si>
    <t>1. Διαφορές από αναπροσαρμογή αξίας</t>
  </si>
  <si>
    <t>1.Τακτικό αποθεματικό</t>
  </si>
  <si>
    <t>5.Αφορολ.αποθεματικά ειδικών</t>
  </si>
  <si>
    <t xml:space="preserve"> Αποτελέσματα εις νέο</t>
  </si>
  <si>
    <t>V.</t>
  </si>
  <si>
    <t>1.Προβλέψεις για αποζημίωση</t>
  </si>
  <si>
    <t>3. Τράπεζες-Λογ/σμοι Βραχυπρό-</t>
  </si>
  <si>
    <t>5. Yποχρεώσεις από φόρους &amp; τέλη</t>
  </si>
  <si>
    <t>6. Ασφαλιστικοί οργανισμοί</t>
  </si>
  <si>
    <t xml:space="preserve">Δ. </t>
  </si>
  <si>
    <t>ΜΕΤΑΒΑΤΙΚΟΙ ΛΟΓΑΡΙΑΣΜΟΙ ΠΑΘΗΤΙΚΟΥ</t>
  </si>
  <si>
    <t>2. Εξοδα χρήσεως δουλευμένα</t>
  </si>
  <si>
    <t>2. Πιστωτικοί λ/σμοι εγγυήσεων</t>
  </si>
  <si>
    <t xml:space="preserve">4. Λοιποί λογαριασμοί τάξεως </t>
  </si>
  <si>
    <t>A L B I O   Α. Ε.   Σ Υ Μ Μ Ε Τ Ο Χ Ω Ν</t>
  </si>
  <si>
    <t>Α.Μ.Α.Ε 10237/ 06 /B /86/04</t>
  </si>
  <si>
    <t>Α.Φ.Μ.  094028950</t>
  </si>
  <si>
    <t xml:space="preserve">Καθαρά αποτ/τα (κέρδη) χρήσεως </t>
  </si>
  <si>
    <t>(+) :Υπόλοιπο αποτ/των (κερδών)</t>
  </si>
  <si>
    <t xml:space="preserve">προηγουμένων χρήσεων </t>
  </si>
  <si>
    <t xml:space="preserve">2. Έσοδα χρεογράφων </t>
  </si>
  <si>
    <t>3.Κέρδη πωλήσεως συμμετοχών και</t>
  </si>
  <si>
    <t>χρεογράφων</t>
  </si>
  <si>
    <t>4.Πιστωτικοί τόκοι και συναφή έσοδα</t>
  </si>
  <si>
    <t>2.Εξοδα &amp; ζημίες συμμετοχών</t>
  </si>
  <si>
    <t xml:space="preserve">και χρεογράφων </t>
  </si>
  <si>
    <t>3.Χρεωστικοί τόκοι &amp; συναφή έξοδα</t>
  </si>
  <si>
    <t xml:space="preserve">Ολικά αποτελέσματα (κέρδη)εκμεταλλεύσεως </t>
  </si>
  <si>
    <t>1.Τακτικό Αποθεματικό</t>
  </si>
  <si>
    <t>2.Μερίσματα</t>
  </si>
  <si>
    <t xml:space="preserve">2.Eκτακτα κέρδη </t>
  </si>
  <si>
    <t xml:space="preserve">7.Αμοιβές μελών Δ.Σ </t>
  </si>
  <si>
    <t xml:space="preserve">3.Έσοδα προηγ. χρήσεων </t>
  </si>
  <si>
    <t xml:space="preserve">8.Υπόλοιπο κερδών εις νέο </t>
  </si>
  <si>
    <t xml:space="preserve">1.Έκτακτα και ανόργ. έξοδα </t>
  </si>
  <si>
    <t xml:space="preserve">3.Έξοδα προηγ/νων χρήσεων </t>
  </si>
  <si>
    <t>Oργανικά και έκτακτα αποτελέσματα</t>
  </si>
  <si>
    <t xml:space="preserve">(κέρδη) </t>
  </si>
  <si>
    <t>Μείον:Οι από αυτές ενσωματωμένες</t>
  </si>
  <si>
    <t>στο λειτουργικό κόστος</t>
  </si>
  <si>
    <t>(ΚΕΡΔΗ) ΧΡΗΣΕΩΣ προ φόρων</t>
  </si>
  <si>
    <t xml:space="preserve">ΜΕΤΑΒΑΤΙΚΟΙ ΛΟΓΑΡΙΑΣΜΟΙ ΕΝΕΡΓΗΤΙΚΟΥ </t>
  </si>
  <si>
    <t>Αξία</t>
  </si>
  <si>
    <t>Κτήσης</t>
  </si>
  <si>
    <t>Αποσβέσεις</t>
  </si>
  <si>
    <t>ΠΙΝΑΚΑΣ ΔΙΑΘΕΣΕΩΣ ΑΠΟΤΕΛΕΣΜΑΤΩΝ</t>
  </si>
  <si>
    <t xml:space="preserve">Π Α Θ Η Τ Ι Κ Ο </t>
  </si>
  <si>
    <t>Ε Ν Ε Ρ Γ Η Τ Ι Κ Ο</t>
  </si>
  <si>
    <t>ΚΑΤΑΣΤΑΣΗ ΛΟΓΑΡΙΑΣΜΟΥ ΑΠΟΤΕΛΕΣΜΑΤΩΝ ΧΡΗΣΗΣ</t>
  </si>
  <si>
    <t xml:space="preserve">1. Άλλα έσοδα εκμεταλλεύσεως </t>
  </si>
  <si>
    <t xml:space="preserve">Μετοχικό Κεφάλαιο </t>
  </si>
  <si>
    <t>1. Καταβλημένο</t>
  </si>
  <si>
    <t>Ι.Αποτελέσματα Εκμεταλεύσεως</t>
  </si>
  <si>
    <t xml:space="preserve">Αναπόσβεστη </t>
  </si>
  <si>
    <t xml:space="preserve">Αξία </t>
  </si>
  <si>
    <t xml:space="preserve">Αναπόσβεστη  </t>
  </si>
  <si>
    <t>φορολ.διατάξεων (άρθρο 38 Ν.2238/94)</t>
  </si>
  <si>
    <t>Κέρδη  προς διάθεση</t>
  </si>
  <si>
    <t xml:space="preserve"> - Υπ/πο κερδών χρήσεως εις νέο</t>
  </si>
  <si>
    <t>ΑΡ.ΑΔΕΙΑΣ 8016/Α' ΤΑΞΗΣ</t>
  </si>
  <si>
    <t>ΑΡ.ΑΔΕΙΑΣ 10041/Α΄ΤΑΞΗΣ</t>
  </si>
  <si>
    <t>Α.Τ   Σ 461406</t>
  </si>
  <si>
    <t>1.Προβλέψεις υποτιμήσεως</t>
  </si>
  <si>
    <t>συμμετοχών και χρεογράφων</t>
  </si>
  <si>
    <t>6.Αποθεματικό για ίδιες μετοχές</t>
  </si>
  <si>
    <t>ΠΙΝΑΚΑΣ ΣΥΜΨΗΦΙΣΜΟΥ</t>
  </si>
  <si>
    <t>Κέρδη από πώληση συμμετοχών</t>
  </si>
  <si>
    <t>&amp; χρεογράφων</t>
  </si>
  <si>
    <t>I</t>
  </si>
  <si>
    <t>Μακροπρόθεσμες  Υποχρεώσεις</t>
  </si>
  <si>
    <t>2.</t>
  </si>
  <si>
    <t>Δάνεια Τραπεζών</t>
  </si>
  <si>
    <t xml:space="preserve">          συμμετοχών &amp; χρεογράφων</t>
  </si>
  <si>
    <t xml:space="preserve">4.Ιδιες μετοχές </t>
  </si>
  <si>
    <t xml:space="preserve">Μείον: Ακάλυπτη αξία ιδίων μετοχών </t>
  </si>
  <si>
    <t xml:space="preserve">            με αποθεματικό </t>
  </si>
  <si>
    <t xml:space="preserve">Μείον:Ακάλυπτη αξία ιδίων μετ. με αποθεματικό </t>
  </si>
  <si>
    <t>Σύνολο</t>
  </si>
  <si>
    <t xml:space="preserve">Μείον: Κέρδη από πώληση συμ.&amp; χρεογρ. </t>
  </si>
  <si>
    <t xml:space="preserve">           συμψηφισμού </t>
  </si>
  <si>
    <t xml:space="preserve">           μεταφερόμενα στον πίνακα </t>
  </si>
  <si>
    <t xml:space="preserve">   Μείον: (για την μεταφορά στον πιν.συμψ.)</t>
  </si>
  <si>
    <t xml:space="preserve">           -Ζημίες από πωλήσεις συμμ.&amp; χρεογρ.</t>
  </si>
  <si>
    <t>Σύνολο Υποχρεώσεων (ΓΙ+ΓΙΙ)</t>
  </si>
  <si>
    <t>Υπόλοιπο κερδών χρήσεως</t>
  </si>
  <si>
    <t>Μείον: 1.Φόρος εισοδήματος</t>
  </si>
  <si>
    <t xml:space="preserve">            2. Λοιποί μη ενσωματωμένοι στο </t>
  </si>
  <si>
    <t xml:space="preserve">Σύνολο κερδών </t>
  </si>
  <si>
    <t xml:space="preserve">2α.Αποθεματικό για ίδιες μετοχές </t>
  </si>
  <si>
    <t>Υπόλοιπο κερδών μεταφερόμενο</t>
  </si>
  <si>
    <t>σε αφορολόγητο αποθεματικό</t>
  </si>
  <si>
    <t>(άρθρου 38 Ν.2238/94)</t>
  </si>
  <si>
    <r>
      <t>Μείον:</t>
    </r>
    <r>
      <rPr>
        <sz val="9"/>
        <rFont val="Arial Greek"/>
        <family val="2"/>
      </rPr>
      <t xml:space="preserve"> Ζημίες από πώληση μετοχών</t>
    </r>
  </si>
  <si>
    <t xml:space="preserve">           συμμετοχών &amp; χρεογράφων</t>
  </si>
  <si>
    <t xml:space="preserve">         - Ζημία εξ υποτιμήσεως χρεογράφων</t>
  </si>
  <si>
    <t xml:space="preserve">                λειτουργ.κόστος φόροι </t>
  </si>
  <si>
    <t xml:space="preserve">Μερικά αποτελέσματα (κέρδη-ζημίες)εκμεταλλεύσεως  </t>
  </si>
  <si>
    <t xml:space="preserve">           -Προβλέψεις υποτιμήσεως   </t>
  </si>
  <si>
    <t xml:space="preserve">           προς  συμψηφισμό</t>
  </si>
  <si>
    <t xml:space="preserve">         - Προβλέψεις υποτιμήσεως</t>
  </si>
  <si>
    <t xml:space="preserve">Σ.Ο.Λ. α.ε.ο.ε. </t>
  </si>
  <si>
    <t xml:space="preserve">ΠΟΣΑ ΚΛΕΙΟΜΕΝΗΣ </t>
  </si>
  <si>
    <t>ΧΡΗΣΗΣ</t>
  </si>
  <si>
    <t xml:space="preserve">ΠΟΣΑ ΠΡΟΗΓΟΥΜΕΝΗΣ </t>
  </si>
  <si>
    <t>ΙΣΟΛΟΓΙΣΜΟΣ 31ης ΔΕΚΕΜΒΡΙΟΥ 2004</t>
  </si>
  <si>
    <t>34η ΕΤΑΙΡΙΚΗ ΧΡΗΣΗ (1 ΙΑΝΟΥΑΡΙΟΥ -31 ΔΕΚΕΜΒΡΙΟΥ 2004)</t>
  </si>
  <si>
    <t>ΠΟΣΑ ΚΛΕΙΟΜΕΝΗΣ ΧΡΗΣΗΣ 2004</t>
  </si>
  <si>
    <t>ΠΟΣΑ ΠΡΟΗΓΟΥΜΕΝΗΣ ΧΡΗΣΗΣ 2003</t>
  </si>
  <si>
    <t>ΠΟΣΑ ΠΡΟΗΓΟΥΜΕΝΗΣ  ΧΡΗΣΗΣ 2003</t>
  </si>
  <si>
    <t>ΠΟΣΑ  ΚΛΕΙΟΜΕΝΗΣ                  ΧΡΗΣΗΣ 2004</t>
  </si>
  <si>
    <t>ΠΟΣΑ  ΠΡΟΗΓΟΥΜΕΝΗΣ                  ΧΡΗΣΗΣ 2003</t>
  </si>
  <si>
    <t>4.Προβλέψεις για έκτακτους κινδύνους</t>
  </si>
  <si>
    <t>10.Επισφαλείς-Επίδικοι Πελάτες και χρεώστες</t>
  </si>
  <si>
    <t>2.Διαφορές από αναπροσαρμογή αξίας</t>
  </si>
  <si>
    <t>λοιπών περουσιακών στοιχείων</t>
  </si>
  <si>
    <t>2. Λοιπές Προβλέψεις</t>
  </si>
  <si>
    <t>προσωπικού λόγω εξόδου από την υπηρεσία</t>
  </si>
  <si>
    <t>(23.986.500 μετ. των 0,62€)</t>
  </si>
  <si>
    <t>3.Πρόσθετο Μέρισμα</t>
  </si>
  <si>
    <t xml:space="preserve">ΔΗΜΗΤΡΙΟΣ Β.ΛΑΜΠΡΙΝΟΣ </t>
  </si>
  <si>
    <t>Α.Μ. Σ.Ο.Ε.Λ. 13741</t>
  </si>
  <si>
    <t xml:space="preserve">1. Εξοδα ιδρύσεως &amp; πρώτης εγκ/σης </t>
  </si>
  <si>
    <t>Σύνολο ακινητοποιήσεων (ΓΙ+ΓΙΙ)</t>
  </si>
  <si>
    <t xml:space="preserve">Διαφορά από πώληση ή ακύρωση ιδίων μετοχών </t>
  </si>
  <si>
    <r>
      <t>Ενσώματες Ακινητοποιήσεις</t>
    </r>
    <r>
      <rPr>
        <sz val="9"/>
        <rFont val="Arial Greek"/>
        <family val="2"/>
      </rPr>
      <t xml:space="preserve">  </t>
    </r>
  </si>
  <si>
    <r>
      <t>ΚΥΚΛΟΦΟΡΟΥΝ ΕΝΕΡΓΗΤΙΚΟ</t>
    </r>
    <r>
      <rPr>
        <sz val="9"/>
        <rFont val="Arial Greek"/>
        <family val="2"/>
      </rPr>
      <t xml:space="preserve">               </t>
    </r>
  </si>
  <si>
    <r>
      <t>ΛΟΓΑΡΙΑΣΜΟΙ ΤΑΞΕΩΣ ΧΡΕΩΣΤΙΚΟΙ</t>
    </r>
    <r>
      <rPr>
        <sz val="9"/>
        <rFont val="Arial Greek"/>
        <family val="2"/>
      </rPr>
      <t xml:space="preserve"> </t>
    </r>
  </si>
  <si>
    <r>
      <t xml:space="preserve">ΜΕΙΟΝ: </t>
    </r>
    <r>
      <rPr>
        <sz val="9"/>
        <rFont val="Arial Greek"/>
        <family val="2"/>
      </rPr>
      <t>1.Έξοδα διοικητικής λειτουργίας</t>
    </r>
  </si>
  <si>
    <r>
      <t>ΠΛΕΟΝ:</t>
    </r>
    <r>
      <rPr>
        <sz val="9"/>
        <rFont val="Arial Greek"/>
        <family val="2"/>
      </rPr>
      <t xml:space="preserve"> 1.Έσοδα συμμετοχών</t>
    </r>
  </si>
  <si>
    <r>
      <t>Μείον</t>
    </r>
    <r>
      <rPr>
        <sz val="9"/>
        <rFont val="Arial Greek"/>
        <family val="2"/>
      </rPr>
      <t xml:space="preserve">:  </t>
    </r>
  </si>
  <si>
    <r>
      <t>ΙΙ. ΠΛΕΟΝ</t>
    </r>
    <r>
      <rPr>
        <sz val="9"/>
        <rFont val="Arial Greek"/>
        <family val="2"/>
      </rPr>
      <t xml:space="preserve">:Έκτακτα αποτελέσματα </t>
    </r>
  </si>
  <si>
    <r>
      <t>Μείον:</t>
    </r>
    <r>
      <rPr>
        <sz val="9"/>
        <rFont val="Arial Greek"/>
        <family val="2"/>
      </rPr>
      <t xml:space="preserve"> </t>
    </r>
  </si>
  <si>
    <r>
      <t>Η διάθεση των κερδών γίνεται ως εξής</t>
    </r>
    <r>
      <rPr>
        <sz val="9"/>
        <rFont val="Arial Greek"/>
        <family val="2"/>
      </rPr>
      <t>:</t>
    </r>
  </si>
  <si>
    <r>
      <t>ΜΕΙΟΝ</t>
    </r>
    <r>
      <rPr>
        <sz val="9"/>
        <rFont val="Arial Greek"/>
        <family val="2"/>
      </rPr>
      <t>: Σύνολο αποσ/σεων παγίων στοιχείων</t>
    </r>
  </si>
  <si>
    <r>
      <t>ΚΑΘΑΡΑ ΑΠΟΤΕΛΕΣΜΑΤΑ</t>
    </r>
    <r>
      <rPr>
        <sz val="9"/>
        <rFont val="Arial Greek"/>
        <family val="2"/>
      </rPr>
      <t xml:space="preserve"> </t>
    </r>
  </si>
  <si>
    <t>Σύνολο Ιδίων Κεφαλαίων (ΑΙ+ΑΙΙ+ΑΙΙα+ΑΙΙΙ+ΑIV+AV)</t>
  </si>
  <si>
    <t xml:space="preserve">7. Μακρ/σμες υποχρ. πληρωτέες στην επ.χρήση </t>
  </si>
  <si>
    <t>(+)Κέρδη προκύπταντα από εφαρμογή</t>
  </si>
  <si>
    <t xml:space="preserve">(+) Μερίσματα ιδίων μετοχών </t>
  </si>
  <si>
    <t>Λάρισα 9 Φεβρουαρίου 2005</t>
  </si>
  <si>
    <t xml:space="preserve">ΙΙ.α. </t>
  </si>
  <si>
    <t>Αθήνα,  21 Φεβρουαρίου 2005</t>
  </si>
  <si>
    <t>31ης ΔΕΚΕΜΒΡΙΟΥ 2004 (1 ΙΑΝΟΥΑΡΙΟΥ - 31 ΔΕΚΕΜΒΡΙΟΥ 2004)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</si>
</sst>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0&quot;Δρχ&quot;"/>
    <numFmt numFmtId="173" formatCode="#,##0&quot;Δρχ&quot;;[Red]\-#,##0&quot;Δρχ&quot;"/>
    <numFmt numFmtId="174" formatCode="#,##0.00&quot;Δρχ&quot;;\-#,##0.00&quot;Δρχ&quot;"/>
    <numFmt numFmtId="175" formatCode="#,##0.00&quot;Δρχ&quot;;[Red]\-#,##0.00&quot;Δρχ&quot;"/>
    <numFmt numFmtId="176" formatCode="_-* #,##0&quot;Δρχ&quot;_-;\-* #,##0&quot;Δρχ&quot;_-;_-* &quot;-&quot;&quot;Δρχ&quot;_-;_-@_-"/>
    <numFmt numFmtId="177" formatCode="_-* #,##0_Δ_ρ_χ_-;\-* #,##0_Δ_ρ_χ_-;_-* &quot;-&quot;_Δ_ρ_χ_-;_-@_-"/>
    <numFmt numFmtId="178" formatCode="_-* #,##0.00&quot;Δρχ&quot;_-;\-* #,##0.00&quot;Δρχ&quot;_-;_-* &quot;-&quot;??&quot;Δρχ&quot;_-;_-@_-"/>
    <numFmt numFmtId="179" formatCode="_-* #,##0.00_Δ_ρ_χ_-;\-* #,##0.00_Δ_ρ_χ_-;_-* &quot;-&quot;??_Δ_ρ_χ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0.0"/>
  </numFmts>
  <fonts count="26">
    <font>
      <sz val="10"/>
      <name val="Arial Greek"/>
      <family val="0"/>
    </font>
    <font>
      <sz val="8"/>
      <name val="Arial Greek"/>
      <family val="2"/>
    </font>
    <font>
      <sz val="7"/>
      <name val="Arial Greek"/>
      <family val="2"/>
    </font>
    <font>
      <b/>
      <sz val="8"/>
      <name val="Arial Greek"/>
      <family val="2"/>
    </font>
    <font>
      <sz val="11"/>
      <name val="Arial Greek"/>
      <family val="2"/>
    </font>
    <font>
      <b/>
      <sz val="11"/>
      <name val="Arial Greek"/>
      <family val="2"/>
    </font>
    <font>
      <b/>
      <sz val="10"/>
      <name val="Arial Greek"/>
      <family val="2"/>
    </font>
    <font>
      <b/>
      <sz val="9"/>
      <name val="Arial Greek"/>
      <family val="2"/>
    </font>
    <font>
      <b/>
      <u val="single"/>
      <sz val="9"/>
      <name val="Arial Greek"/>
      <family val="2"/>
    </font>
    <font>
      <sz val="9"/>
      <name val="Arial Greek"/>
      <family val="2"/>
    </font>
    <font>
      <u val="single"/>
      <sz val="10"/>
      <color indexed="12"/>
      <name val="Arial Greek"/>
      <family val="0"/>
    </font>
    <font>
      <u val="single"/>
      <sz val="10"/>
      <color indexed="36"/>
      <name val="Arial Greek"/>
      <family val="0"/>
    </font>
    <font>
      <u val="single"/>
      <sz val="8"/>
      <name val="Arial Greek"/>
      <family val="2"/>
    </font>
    <font>
      <u val="double"/>
      <sz val="8"/>
      <name val="Arial Greek"/>
      <family val="2"/>
    </font>
    <font>
      <b/>
      <u val="double"/>
      <sz val="8"/>
      <name val="Arial Greek"/>
      <family val="2"/>
    </font>
    <font>
      <b/>
      <u val="single"/>
      <sz val="8"/>
      <name val="Arial Greek"/>
      <family val="2"/>
    </font>
    <font>
      <u val="single"/>
      <sz val="9"/>
      <name val="Arial Greek"/>
      <family val="2"/>
    </font>
    <font>
      <i/>
      <sz val="8"/>
      <name val="Arial Greek"/>
      <family val="2"/>
    </font>
    <font>
      <sz val="9"/>
      <color indexed="10"/>
      <name val="Arial Greek"/>
      <family val="2"/>
    </font>
    <font>
      <sz val="8"/>
      <color indexed="10"/>
      <name val="Arial Greek"/>
      <family val="2"/>
    </font>
    <font>
      <sz val="9"/>
      <color indexed="8"/>
      <name val="Arial Greek"/>
      <family val="2"/>
    </font>
    <font>
      <u val="single"/>
      <sz val="7"/>
      <name val="Arial Greek"/>
      <family val="2"/>
    </font>
    <font>
      <b/>
      <sz val="14"/>
      <name val="Arial Greek"/>
      <family val="2"/>
    </font>
    <font>
      <sz val="14"/>
      <name val="Arial Greek"/>
      <family val="2"/>
    </font>
    <font>
      <u val="double"/>
      <sz val="9"/>
      <name val="Arial Greek"/>
      <family val="2"/>
    </font>
    <font>
      <b/>
      <i/>
      <sz val="8"/>
      <name val="Arial Greek"/>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1" fillId="0" borderId="0" xfId="0" applyFont="1" applyAlignment="1">
      <alignment/>
    </xf>
    <xf numFmtId="0" fontId="2" fillId="0" borderId="0" xfId="0" applyFont="1" applyAlignment="1">
      <alignment/>
    </xf>
    <xf numFmtId="4" fontId="2" fillId="0" borderId="0" xfId="0" applyNumberFormat="1" applyFont="1" applyAlignment="1">
      <alignment/>
    </xf>
    <xf numFmtId="4" fontId="2" fillId="0" borderId="0" xfId="0" applyNumberFormat="1" applyFont="1" applyAlignment="1">
      <alignment horizontal="right"/>
    </xf>
    <xf numFmtId="0" fontId="2" fillId="0" borderId="0" xfId="0" applyFont="1" applyAlignment="1">
      <alignment horizontal="right"/>
    </xf>
    <xf numFmtId="0" fontId="4" fillId="0" borderId="0" xfId="0" applyFont="1" applyAlignment="1">
      <alignment/>
    </xf>
    <xf numFmtId="0" fontId="3" fillId="0" borderId="0" xfId="0" applyFont="1" applyAlignment="1">
      <alignment horizontal="center"/>
    </xf>
    <xf numFmtId="0" fontId="3" fillId="0" borderId="1" xfId="0" applyFont="1" applyBorder="1" applyAlignment="1">
      <alignment horizontal="center"/>
    </xf>
    <xf numFmtId="0" fontId="7" fillId="0" borderId="0" xfId="0" applyFont="1" applyAlignment="1">
      <alignment/>
    </xf>
    <xf numFmtId="0" fontId="8" fillId="0" borderId="0" xfId="0" applyFont="1" applyAlignment="1">
      <alignment/>
    </xf>
    <xf numFmtId="4" fontId="1" fillId="0" borderId="0" xfId="0" applyNumberFormat="1" applyFont="1" applyAlignment="1">
      <alignment horizontal="right"/>
    </xf>
    <xf numFmtId="4" fontId="1" fillId="0" borderId="0" xfId="0" applyNumberFormat="1" applyFont="1" applyAlignment="1">
      <alignment/>
    </xf>
    <xf numFmtId="0" fontId="1" fillId="0" borderId="0" xfId="0" applyFont="1" applyAlignment="1">
      <alignment horizontal="right"/>
    </xf>
    <xf numFmtId="0" fontId="9" fillId="0" borderId="0" xfId="0" applyFont="1" applyBorder="1" applyAlignment="1">
      <alignment/>
    </xf>
    <xf numFmtId="0" fontId="9" fillId="0" borderId="0" xfId="0" applyFont="1" applyAlignment="1">
      <alignment/>
    </xf>
    <xf numFmtId="4" fontId="12" fillId="0" borderId="0" xfId="0" applyNumberFormat="1" applyFont="1" applyAlignment="1">
      <alignment/>
    </xf>
    <xf numFmtId="4" fontId="13" fillId="0" borderId="0" xfId="0" applyNumberFormat="1" applyFont="1" applyAlignment="1">
      <alignment/>
    </xf>
    <xf numFmtId="4" fontId="13" fillId="0" borderId="0" xfId="0" applyNumberFormat="1" applyFont="1" applyAlignment="1">
      <alignment horizontal="right"/>
    </xf>
    <xf numFmtId="4" fontId="14" fillId="0" borderId="0" xfId="0" applyNumberFormat="1" applyFont="1" applyAlignment="1">
      <alignment/>
    </xf>
    <xf numFmtId="4" fontId="14" fillId="0" borderId="0" xfId="0" applyNumberFormat="1" applyFont="1" applyAlignment="1">
      <alignment horizontal="right"/>
    </xf>
    <xf numFmtId="4" fontId="12" fillId="0" borderId="0" xfId="0" applyNumberFormat="1" applyFont="1" applyAlignment="1">
      <alignment horizontal="right"/>
    </xf>
    <xf numFmtId="0" fontId="9" fillId="0" borderId="0" xfId="0" applyFont="1" applyAlignment="1">
      <alignment horizontal="right"/>
    </xf>
    <xf numFmtId="4" fontId="9" fillId="0" borderId="0" xfId="0" applyNumberFormat="1" applyFont="1" applyAlignment="1">
      <alignment/>
    </xf>
    <xf numFmtId="4" fontId="15" fillId="0" borderId="0" xfId="0" applyNumberFormat="1" applyFont="1" applyAlignment="1">
      <alignment/>
    </xf>
    <xf numFmtId="4" fontId="3" fillId="0" borderId="0" xfId="0" applyNumberFormat="1" applyFont="1" applyAlignment="1">
      <alignment/>
    </xf>
    <xf numFmtId="4" fontId="3" fillId="0" borderId="0" xfId="0" applyNumberFormat="1" applyFont="1" applyAlignment="1">
      <alignment horizontal="left"/>
    </xf>
    <xf numFmtId="4" fontId="13" fillId="0" borderId="0" xfId="0" applyNumberFormat="1" applyFont="1" applyBorder="1" applyAlignment="1">
      <alignment horizontal="right"/>
    </xf>
    <xf numFmtId="4" fontId="12" fillId="0" borderId="0" xfId="0" applyNumberFormat="1" applyFont="1" applyBorder="1" applyAlignment="1">
      <alignment horizontal="right"/>
    </xf>
    <xf numFmtId="4" fontId="3" fillId="0" borderId="0" xfId="0" applyNumberFormat="1" applyFont="1" applyAlignment="1">
      <alignment horizontal="center"/>
    </xf>
    <xf numFmtId="4" fontId="3" fillId="0" borderId="1" xfId="0" applyNumberFormat="1" applyFont="1" applyBorder="1" applyAlignment="1">
      <alignment horizontal="center"/>
    </xf>
    <xf numFmtId="4" fontId="1" fillId="0" borderId="0" xfId="0" applyNumberFormat="1" applyFont="1" applyBorder="1" applyAlignment="1">
      <alignment/>
    </xf>
    <xf numFmtId="4" fontId="3"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1" xfId="0" applyNumberFormat="1" applyFont="1" applyBorder="1" applyAlignment="1">
      <alignment wrapText="1"/>
    </xf>
    <xf numFmtId="0" fontId="16" fillId="0" borderId="0" xfId="0" applyFont="1" applyAlignment="1">
      <alignment/>
    </xf>
    <xf numFmtId="0" fontId="9" fillId="0" borderId="0" xfId="0" applyFont="1" applyAlignment="1">
      <alignment horizontal="left"/>
    </xf>
    <xf numFmtId="4" fontId="7" fillId="0" borderId="0" xfId="0" applyNumberFormat="1" applyFont="1" applyAlignment="1">
      <alignment horizontal="center" wrapText="1"/>
    </xf>
    <xf numFmtId="4" fontId="7" fillId="0" borderId="0" xfId="0" applyNumberFormat="1" applyFont="1" applyAlignment="1">
      <alignment horizontal="center"/>
    </xf>
    <xf numFmtId="4" fontId="9" fillId="0" borderId="0" xfId="0" applyNumberFormat="1" applyFont="1" applyAlignment="1">
      <alignment horizontal="center"/>
    </xf>
    <xf numFmtId="0" fontId="5" fillId="0" borderId="0" xfId="0" applyFont="1" applyAlignment="1">
      <alignment horizontal="center"/>
    </xf>
    <xf numFmtId="0" fontId="21" fillId="0" borderId="0" xfId="0" applyFont="1" applyAlignment="1">
      <alignment horizontal="right"/>
    </xf>
    <xf numFmtId="0" fontId="0" fillId="0" borderId="0" xfId="0" applyFont="1" applyAlignment="1">
      <alignment horizontal="center"/>
    </xf>
    <xf numFmtId="4" fontId="1" fillId="0" borderId="0" xfId="0" applyNumberFormat="1" applyFont="1" applyAlignment="1">
      <alignment horizontal="center"/>
    </xf>
    <xf numFmtId="0" fontId="23" fillId="0" borderId="2" xfId="0" applyFont="1" applyBorder="1" applyAlignment="1">
      <alignment horizontal="center"/>
    </xf>
    <xf numFmtId="4" fontId="1" fillId="0" borderId="2" xfId="0" applyNumberFormat="1" applyFont="1" applyBorder="1" applyAlignment="1">
      <alignment horizontal="center"/>
    </xf>
    <xf numFmtId="0" fontId="9" fillId="0" borderId="2" xfId="0" applyFont="1" applyBorder="1" applyAlignment="1">
      <alignment horizontal="center"/>
    </xf>
    <xf numFmtId="0" fontId="7" fillId="0" borderId="0" xfId="0" applyFont="1" applyBorder="1" applyAlignment="1">
      <alignment/>
    </xf>
    <xf numFmtId="3" fontId="13" fillId="0" borderId="0" xfId="0" applyNumberFormat="1" applyFont="1" applyAlignment="1">
      <alignment horizontal="right"/>
    </xf>
    <xf numFmtId="0" fontId="9" fillId="0" borderId="0" xfId="0" applyFont="1" applyAlignment="1">
      <alignment/>
    </xf>
    <xf numFmtId="0" fontId="1" fillId="0" borderId="0" xfId="0" applyFont="1" applyAlignment="1">
      <alignment horizontal="center"/>
    </xf>
    <xf numFmtId="0" fontId="24" fillId="0" borderId="0" xfId="0" applyFont="1" applyAlignment="1">
      <alignment/>
    </xf>
    <xf numFmtId="4" fontId="25" fillId="0" borderId="0" xfId="0" applyNumberFormat="1" applyFont="1" applyAlignment="1">
      <alignment/>
    </xf>
    <xf numFmtId="4" fontId="7" fillId="0" borderId="0" xfId="0" applyNumberFormat="1" applyFont="1" applyAlignment="1">
      <alignment/>
    </xf>
    <xf numFmtId="4" fontId="7" fillId="0" borderId="0" xfId="0" applyNumberFormat="1" applyFont="1" applyAlignment="1">
      <alignment horizontal="left"/>
    </xf>
    <xf numFmtId="0" fontId="3" fillId="0" borderId="0" xfId="0" applyFont="1" applyAlignment="1">
      <alignment/>
    </xf>
    <xf numFmtId="0" fontId="8" fillId="0" borderId="0" xfId="0" applyFont="1" applyAlignment="1">
      <alignment horizontal="center"/>
    </xf>
    <xf numFmtId="0" fontId="1" fillId="0" borderId="0" xfId="0" applyFont="1" applyAlignment="1">
      <alignment/>
    </xf>
    <xf numFmtId="4" fontId="1" fillId="0" borderId="0" xfId="0" applyNumberFormat="1" applyFont="1" applyAlignment="1">
      <alignment/>
    </xf>
    <xf numFmtId="0" fontId="3" fillId="0" borderId="0" xfId="0" applyFont="1" applyAlignment="1">
      <alignment horizontal="center"/>
    </xf>
    <xf numFmtId="0" fontId="1" fillId="0" borderId="0" xfId="0" applyFont="1" applyAlignment="1">
      <alignment horizontal="center"/>
    </xf>
    <xf numFmtId="1" fontId="7" fillId="0" borderId="1"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0" fontId="5" fillId="0" borderId="2" xfId="0" applyFont="1" applyBorder="1" applyAlignment="1">
      <alignment horizontal="right"/>
    </xf>
    <xf numFmtId="0" fontId="0" fillId="0" borderId="2" xfId="0" applyFont="1" applyBorder="1" applyAlignment="1">
      <alignment horizontal="right"/>
    </xf>
    <xf numFmtId="0" fontId="5" fillId="0" borderId="2" xfId="0" applyFont="1" applyBorder="1" applyAlignment="1">
      <alignment horizontal="left"/>
    </xf>
    <xf numFmtId="0" fontId="0" fillId="0" borderId="2" xfId="0" applyFont="1" applyBorder="1" applyAlignment="1">
      <alignment/>
    </xf>
    <xf numFmtId="0" fontId="7" fillId="0" borderId="1" xfId="0" applyFont="1" applyBorder="1" applyAlignment="1">
      <alignment horizontal="center"/>
    </xf>
    <xf numFmtId="4" fontId="7" fillId="0" borderId="3" xfId="0" applyNumberFormat="1" applyFont="1" applyBorder="1" applyAlignment="1">
      <alignment horizontal="center"/>
    </xf>
    <xf numFmtId="4" fontId="7" fillId="0" borderId="3" xfId="0" applyNumberFormat="1" applyFont="1" applyBorder="1" applyAlignment="1">
      <alignment horizontal="center" wrapText="1"/>
    </xf>
    <xf numFmtId="4" fontId="7" fillId="0" borderId="0" xfId="0" applyNumberFormat="1" applyFont="1" applyAlignment="1">
      <alignment horizontal="center" wrapText="1"/>
    </xf>
    <xf numFmtId="0" fontId="8" fillId="0" borderId="0" xfId="0" applyFont="1" applyAlignment="1">
      <alignment horizontal="center"/>
    </xf>
    <xf numFmtId="0" fontId="9" fillId="0" borderId="0" xfId="0" applyFont="1" applyAlignment="1">
      <alignment horizontal="center"/>
    </xf>
    <xf numFmtId="4" fontId="3"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1" xfId="0" applyNumberFormat="1" applyFont="1" applyBorder="1" applyAlignment="1">
      <alignment wrapText="1"/>
    </xf>
    <xf numFmtId="0" fontId="3" fillId="0" borderId="0" xfId="0" applyFont="1" applyBorder="1" applyAlignment="1">
      <alignment horizontal="center" wrapText="1"/>
    </xf>
    <xf numFmtId="0" fontId="3" fillId="0" borderId="0" xfId="0" applyFont="1" applyBorder="1" applyAlignment="1">
      <alignment wrapText="1"/>
    </xf>
    <xf numFmtId="0" fontId="3" fillId="0" borderId="1" xfId="0" applyFont="1" applyBorder="1" applyAlignment="1">
      <alignment wrapText="1"/>
    </xf>
    <xf numFmtId="0" fontId="17" fillId="0" borderId="0" xfId="0" applyFont="1" applyAlignment="1">
      <alignment horizontal="center"/>
    </xf>
    <xf numFmtId="0" fontId="7"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9" fillId="0" borderId="0" xfId="0" applyFont="1" applyAlignment="1">
      <alignment/>
    </xf>
    <xf numFmtId="0" fontId="6" fillId="0" borderId="0" xfId="0" applyFont="1" applyAlignment="1">
      <alignment horizontal="center"/>
    </xf>
    <xf numFmtId="4" fontId="7" fillId="0" borderId="0" xfId="0" applyNumberFormat="1" applyFont="1" applyAlignment="1">
      <alignment horizontal="center"/>
    </xf>
  </cellXfs>
  <cellStyles count="8">
    <cellStyle name="Normal" xfId="0"/>
    <cellStyle name="Followed Hyperlink" xfId="15"/>
    <cellStyle name="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137</xdr:row>
      <xdr:rowOff>76200</xdr:rowOff>
    </xdr:from>
    <xdr:to>
      <xdr:col>15</xdr:col>
      <xdr:colOff>1019175</xdr:colOff>
      <xdr:row>148</xdr:row>
      <xdr:rowOff>47625</xdr:rowOff>
    </xdr:to>
    <xdr:sp>
      <xdr:nvSpPr>
        <xdr:cNvPr id="1" name="TextBox 5"/>
        <xdr:cNvSpPr txBox="1">
          <a:spLocks noChangeArrowheads="1"/>
        </xdr:cNvSpPr>
      </xdr:nvSpPr>
      <xdr:spPr>
        <a:xfrm>
          <a:off x="161925" y="21212175"/>
          <a:ext cx="14516100" cy="1590675"/>
        </a:xfrm>
        <a:prstGeom prst="rect">
          <a:avLst/>
        </a:prstGeom>
        <a:solidFill>
          <a:srgbClr val="FFFFFF"/>
        </a:solidFill>
        <a:ln w="9525" cmpd="sng">
          <a:noFill/>
        </a:ln>
      </xdr:spPr>
      <xdr:txBody>
        <a:bodyPr vertOverflow="clip" wrap="square"/>
        <a:p>
          <a:pPr algn="just">
            <a:defRPr/>
          </a:pPr>
          <a:r>
            <a:rPr lang="en-US" cap="none" sz="800" b="0" i="0" u="none" baseline="0">
              <a:latin typeface="Arial Greek"/>
              <a:ea typeface="Arial Greek"/>
              <a:cs typeface="Arial Greek"/>
            </a:rPr>
            <a:t>Ελέγξαμε τις ανωτέρω οικονομικές καταστάσεις, καθώς  το σχετικό  Προσάρτημα  και την Κατάσταση Ταμιακών Ροών της  Ανώνυμης Εταιρίας ALBIO Α.Ε. ΣΥΜΜΕΤΟΧΩΝ   της εταιρικής χρήσεως που  έληξε την 31η Δεκεμβρίου 2004.Ο έλεγχος μας, έγινε  σύμφωνα με τις διατάξεις του άρθρου 37 του κωδ. Ν. 2190 /1920 "περί Ανωνύμων Εταιριών" και τις ελεγκτικές διαδικασίες που κρίναμε κατάλληλες, με βάση τις αρχές και τους κανόνες ελεγκτικής που ακολουθεί το Σώμα Ορκωτών Ελεγκτών Λογιστών οι οποίοι είναι σύμφωνοι με τις βασικές αρχές των Διεθνών Ελεγκτικών Προτύπων. Τέθηκαν στη διάθεσή μας τα βιβλία και στοιχεία που τήρησε η εταιρία και μας δόθηκαν οι αναγκαίες για τον έλεγχο πληροφορίες και επεξηγήσεις που ζητήσαμε. Η εταιρία εφάρμοσε ορθά το Ελληνικό Γενικό  Λογιστικό Σχέδιο. Δεν τροποποιήθηκε η μέθοδος απογραφής σε σχέση με την προηγούμενη χρήση. Επαληθεύσαμε την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πρoβλέπονται από την παρ.1 του άρθρου 43α του κωδ.Ν.2190/1920, ενώ η Κατάσταση Ταμιακών Ροών έχει καταρτισθεί με βάση τις οικονομικές καταστάσεις και τα τηρούμενα από την εταιρία βιβλία και στοιxεία.Από τον παραπάνω έλεγχο μας προέκυψαν τα εξής: 1. Η αποτίμηση των "Συμμετοχών σε συνδεδεμένες επιχειρήσεις" , κατά πάγια τακτική γίνεται στην αξία κτήσεώς τους.  Αν η αποτίμησή τους γινόταν σύμφωνα με το άρθρο 43 παρ.6 του Κ.Ν.2190/1920, θα προέκυπτε επί έλλατον διαφορά συνολικού ποσού </a:t>
          </a:r>
          <a:r>
            <a:rPr lang="en-US" cap="none" sz="800" b="0" i="0" u="none" baseline="0">
              <a:solidFill>
                <a:srgbClr val="FF0000"/>
              </a:solidFill>
              <a:latin typeface="Arial Greek"/>
              <a:ea typeface="Arial Greek"/>
              <a:cs typeface="Arial Greek"/>
            </a:rPr>
            <a:t> </a:t>
          </a:r>
          <a:r>
            <a:rPr lang="en-US" cap="none" sz="800" b="0" i="0" u="none" baseline="0">
              <a:latin typeface="Arial Greek"/>
              <a:ea typeface="Arial Greek"/>
              <a:cs typeface="Arial Greek"/>
            </a:rPr>
            <a:t> 1.344.111,97 €,  με ισόποση μείωση των αποτελεσμάτων χρήσεως και των ιδίων κεφαλαίων. 2. Η εταιρία δεν έχει ελεγχθεί φορολογικά για τις χρήσεις 1998 και μετά και ως εκ τούτου οι φορολογικές της υποχρεώσεις δεν έχουν ακόμη οριστικοποιηθεί. Κατά την γνώμη μας, οι ανωτέρω Οικονομικές Καταστάσεις, οι οποίες προκύπτουν από τα βιβλία και στοιχεία της εταιρίας, απεικονίζουν μαζί με το Προσάρτημα και την Κατάσταση Ταμειακών Ροών, αφού  ληφθούν  υπόψη οι παραπάνω παρατηρήσεις μας και η σημείωση Νο 1  της εταιρίας  κάτω από τον ισολογισμό,  την περιουσιακή διάρθρωση και την οικονομική θέση της εταιρίας κατά την 31η Δεκεμβρίου 2004  και τα αποτελέσματα της χρήσεως που έληξε αυτή την ημερομηνία, καθώς και τις Ταμιακές Ροές από τις δραστηριότητες της εταιρίας για την χρήση αυτή, βάσει των σχετικών διατάξεων που ισχύουν και λογιστικών αρχών, οι οποίες έχουν γίνει γενικά παραδεκτές και δεν διαφέρουν από εκείνες που η εταιρία εφάρμοσε στην προηγούμενη χρήση.   
</a:t>
          </a:r>
        </a:p>
      </xdr:txBody>
    </xdr:sp>
    <xdr:clientData/>
  </xdr:twoCellAnchor>
  <xdr:twoCellAnchor>
    <xdr:from>
      <xdr:col>1</xdr:col>
      <xdr:colOff>66675</xdr:colOff>
      <xdr:row>69</xdr:row>
      <xdr:rowOff>28575</xdr:rowOff>
    </xdr:from>
    <xdr:to>
      <xdr:col>15</xdr:col>
      <xdr:colOff>1019175</xdr:colOff>
      <xdr:row>78</xdr:row>
      <xdr:rowOff>104775</xdr:rowOff>
    </xdr:to>
    <xdr:sp>
      <xdr:nvSpPr>
        <xdr:cNvPr id="2" name="TextBox 7"/>
        <xdr:cNvSpPr txBox="1">
          <a:spLocks noChangeArrowheads="1"/>
        </xdr:cNvSpPr>
      </xdr:nvSpPr>
      <xdr:spPr>
        <a:xfrm>
          <a:off x="247650" y="10829925"/>
          <a:ext cx="14430375" cy="1447800"/>
        </a:xfrm>
        <a:prstGeom prst="rect">
          <a:avLst/>
        </a:prstGeom>
        <a:solidFill>
          <a:srgbClr val="FFFFFF"/>
        </a:solidFill>
        <a:ln w="9525" cmpd="sng">
          <a:noFill/>
        </a:ln>
      </xdr:spPr>
      <xdr:txBody>
        <a:bodyPr vertOverflow="clip" wrap="square"/>
        <a:p>
          <a:pPr algn="just">
            <a:defRPr/>
          </a:pPr>
          <a:r>
            <a:rPr lang="en-US" cap="none" sz="900" b="1" i="0" u="sng" baseline="0">
              <a:latin typeface="Arial Greek"/>
              <a:ea typeface="Arial Greek"/>
              <a:cs typeface="Arial Greek"/>
            </a:rPr>
            <a:t>ΣΗΜΕΙΩΣΕΙΣ</a:t>
          </a:r>
          <a:r>
            <a:rPr lang="en-US" cap="none" sz="900" b="0" i="0" u="none" baseline="0">
              <a:latin typeface="Arial Greek"/>
              <a:ea typeface="Arial Greek"/>
              <a:cs typeface="Arial Greek"/>
            </a:rPr>
            <a:t> : 1. Στην παρούσα χρήση, σύμφωνα με το Ν. 3296/2004 έγινε αναπροσαρμογή της αναπόσβεστης αξίας των κτιρίων και της αξίας των γηπέδων στην εύλογη αξία, που προσδιορίσθηκε από την εκτιμητική εταιρία "FPD Savills ΕΛΛΑΣ ΕΠΕ" και προέκυψε υπεραξία συνολικού ποσού 4.872.856,14 €, η οποία εμφανίζεται στο κονδύλιο του παθητικού Α-ΙΙΙ-2 "Διαφορές από αναπροσαρμογή αξίας λοιπών περιουσιακών στοιχείων". Οι αποσβέσεις της χρήσεως υπολογίσθηκαν στην εύλογη αξία των κτιρίων.Η προηγούμενη αναπροσαρμογή των παγίων (γηπέδων και κτιρίων) έγινε στη χρήση 2000 σύμφωνα με το Ν.2065/1992.  2. Οι "Συμμετοχές σε συνδεδεμένες επιχειρήσεις" που δεν έχουν εισαχθεί στο Χρηματιστήριο παγίως αποτιμώνται στην αξία κτήσεώς τους (44.464.812,66€). α) Αν η αποτίμησή τους γινόταν σύμφωνα με τις διατάξεις του άρθρου 43 παρ.6 του Κ.Ν. 2190/1920, η αξία τους θα ανερχόταν σε </a:t>
          </a:r>
          <a:r>
            <a:rPr lang="en-US" cap="none" sz="900" b="0" i="0" u="none" baseline="0">
              <a:solidFill>
                <a:srgbClr val="FF0000"/>
              </a:solidFill>
              <a:latin typeface="Arial Greek"/>
              <a:ea typeface="Arial Greek"/>
              <a:cs typeface="Arial Greek"/>
            </a:rPr>
            <a:t> </a:t>
          </a:r>
          <a:r>
            <a:rPr lang="en-US" cap="none" sz="900" b="0" i="0" u="none" baseline="0">
              <a:solidFill>
                <a:srgbClr val="000000"/>
              </a:solidFill>
              <a:latin typeface="Arial Greek"/>
              <a:ea typeface="Arial Greek"/>
              <a:cs typeface="Arial Greek"/>
            </a:rPr>
            <a:t>43.120.700,69 € ήτοι θα προέκυπτε επί έλλατον διαφορά ποσού 1.344.111,97 €</a:t>
          </a:r>
          <a:r>
            <a:rPr lang="en-US" cap="none" sz="900" b="0" i="0" u="none" baseline="0">
              <a:latin typeface="Arial Greek"/>
              <a:ea typeface="Arial Greek"/>
              <a:cs typeface="Arial Greek"/>
            </a:rPr>
            <a:t>.  β) Η υπεραξία από τις τρεις θυγατρικές εταιρίες (ΕΞΑΛΚΟ ΑΕ, ΒΙΟΚΑΡΠΕΤ ΑΕ και ALBIO DATA AE) ανέρχεται στο ποσό των 21.508.339,00 €. Το ημιάθροισμα  των 2.α και 2.β ανέρχεται στο ποσό των 20.164.227,03 € (υπεραξία). Η ανωτέρω επί έλλατον διαφορά 1.344.111,97 (περ.2.α) δεν λογιστηκοποιήθηκε καθόσον η αποτίμηση συμφωνεί με το άρθρο 28 παρ.5 του Κ.Β.Σ και η οποία είναι σύμφωνος με μία εκ των μεθόδων αποτιμήσεως που προβλέπουν τα Διεθνή Λογιστικά Πρότυπα  3. Με απόφαση της Τακτικής Γενικής Συνέλευσης των Μετόχων της 8/6/2004 έγινε μείωση του Μετοχικού Κεφαλαίου με ακύρωση 13.500 αγορασθέντων ιδίων μετοχών 4.Η εταιρία απασχολεί 4 εργαζόμενους. 5.Επί  των   παγίων στοιχείων  της  εταιρίας δεν  υφίστανται υποθήκες και προσημειώσεις.  6. Δεν  υπάρχουν  σημαντικές επίδικες ή   υπό   διαιτησία  καθώς  και αποφάσεις  δικαστικών   διαιτητικών   οργάνων   που   ενδέχεται  να  έχουν  σημαντική   επίπτωση στην οικονομική κατάσταση ή λειτουργία της εταιρίας.   7.Σύμφωνα με τον σκοπό της η εταιρία κατατάσεται κατά ΣΤΑΚΟΔ-91 στον κωδικό 741.5 : Δραστηριότητες διαχείρισης των ελεγχουσών εταιριών. </a:t>
          </a:r>
        </a:p>
      </xdr:txBody>
    </xdr:sp>
    <xdr:clientData/>
  </xdr:twoCellAnchor>
  <xdr:twoCellAnchor editAs="oneCell">
    <xdr:from>
      <xdr:col>2</xdr:col>
      <xdr:colOff>76200</xdr:colOff>
      <xdr:row>0</xdr:row>
      <xdr:rowOff>114300</xdr:rowOff>
    </xdr:from>
    <xdr:to>
      <xdr:col>2</xdr:col>
      <xdr:colOff>1685925</xdr:colOff>
      <xdr:row>4</xdr:row>
      <xdr:rowOff>152400</xdr:rowOff>
    </xdr:to>
    <xdr:pic>
      <xdr:nvPicPr>
        <xdr:cNvPr id="3" name="Picture 9"/>
        <xdr:cNvPicPr preferRelativeResize="1">
          <a:picLocks noChangeAspect="1"/>
        </xdr:cNvPicPr>
      </xdr:nvPicPr>
      <xdr:blipFill>
        <a:blip r:embed="rId1"/>
        <a:stretch>
          <a:fillRect/>
        </a:stretch>
      </xdr:blipFill>
      <xdr:spPr>
        <a:xfrm>
          <a:off x="466725" y="114300"/>
          <a:ext cx="16097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1"/>
  <sheetViews>
    <sheetView showGridLines="0" showRowColHeaders="0" tabSelected="1" zoomScale="85" zoomScaleNormal="85" workbookViewId="0" topLeftCell="A1">
      <selection activeCell="H129" sqref="H129"/>
    </sheetView>
  </sheetViews>
  <sheetFormatPr defaultColWidth="9.00390625" defaultRowHeight="12.75"/>
  <cols>
    <col min="1" max="1" width="2.375" style="15" customWidth="1"/>
    <col min="2" max="2" width="2.75390625" style="15" customWidth="1"/>
    <col min="3" max="3" width="32.625" style="15" customWidth="1"/>
    <col min="4" max="4" width="11.75390625" style="5" customWidth="1"/>
    <col min="5" max="5" width="11.00390625" style="11" customWidth="1"/>
    <col min="6" max="7" width="11.375" style="5" customWidth="1"/>
    <col min="8" max="8" width="10.875" style="5" customWidth="1"/>
    <col min="9" max="9" width="11.75390625" style="4" customWidth="1"/>
    <col min="10" max="10" width="2.00390625" style="15" customWidth="1"/>
    <col min="11" max="11" width="3.125" style="15" customWidth="1"/>
    <col min="12" max="12" width="33.875" style="15" customWidth="1"/>
    <col min="13" max="13" width="10.875" style="12" customWidth="1"/>
    <col min="14" max="15" width="11.75390625" style="11" customWidth="1"/>
    <col min="16" max="16" width="15.25390625" style="3" customWidth="1"/>
    <col min="17" max="17" width="9.375" style="2" bestFit="1" customWidth="1"/>
    <col min="18" max="16384" width="9.125" style="2" customWidth="1"/>
  </cols>
  <sheetData>
    <row r="1" spans="1:16" ht="18">
      <c r="A1" s="82" t="s">
        <v>92</v>
      </c>
      <c r="B1" s="83"/>
      <c r="C1" s="83"/>
      <c r="D1" s="83"/>
      <c r="E1" s="83"/>
      <c r="F1" s="83"/>
      <c r="G1" s="83"/>
      <c r="H1" s="83"/>
      <c r="I1" s="83"/>
      <c r="J1" s="83"/>
      <c r="K1" s="83"/>
      <c r="L1" s="83"/>
      <c r="M1" s="83"/>
      <c r="N1" s="83"/>
      <c r="O1" s="83"/>
      <c r="P1" s="83"/>
    </row>
    <row r="2" spans="1:16" s="6" customFormat="1" ht="14.25">
      <c r="A2" s="84" t="s">
        <v>93</v>
      </c>
      <c r="B2" s="85"/>
      <c r="C2" s="85"/>
      <c r="D2" s="85"/>
      <c r="E2" s="85"/>
      <c r="F2" s="85"/>
      <c r="G2" s="85"/>
      <c r="H2" s="85"/>
      <c r="I2" s="85"/>
      <c r="J2" s="85"/>
      <c r="K2" s="85"/>
      <c r="L2" s="85"/>
      <c r="M2" s="85"/>
      <c r="N2" s="85"/>
      <c r="O2" s="85"/>
      <c r="P2" s="85"/>
    </row>
    <row r="3" spans="1:16" s="6" customFormat="1" ht="14.25">
      <c r="A3" s="84" t="s">
        <v>94</v>
      </c>
      <c r="B3" s="62"/>
      <c r="C3" s="62"/>
      <c r="D3" s="62"/>
      <c r="E3" s="62"/>
      <c r="F3" s="62"/>
      <c r="G3" s="62"/>
      <c r="H3" s="62"/>
      <c r="I3" s="62"/>
      <c r="J3" s="62"/>
      <c r="K3" s="62"/>
      <c r="L3" s="62"/>
      <c r="M3" s="62"/>
      <c r="N3" s="62"/>
      <c r="O3" s="62"/>
      <c r="P3" s="62"/>
    </row>
    <row r="4" spans="1:16" s="6" customFormat="1" ht="14.25">
      <c r="A4" s="84" t="s">
        <v>182</v>
      </c>
      <c r="B4" s="87"/>
      <c r="C4" s="87"/>
      <c r="D4" s="87"/>
      <c r="E4" s="87"/>
      <c r="F4" s="87"/>
      <c r="G4" s="87"/>
      <c r="H4" s="87"/>
      <c r="I4" s="87"/>
      <c r="J4" s="87"/>
      <c r="K4" s="87"/>
      <c r="L4" s="87"/>
      <c r="M4" s="87"/>
      <c r="N4" s="87"/>
      <c r="O4" s="87"/>
      <c r="P4" s="87"/>
    </row>
    <row r="5" spans="1:16" s="6" customFormat="1" ht="14.25">
      <c r="A5" s="84" t="s">
        <v>183</v>
      </c>
      <c r="B5" s="63"/>
      <c r="C5" s="63"/>
      <c r="D5" s="63"/>
      <c r="E5" s="63"/>
      <c r="F5" s="63"/>
      <c r="G5" s="63"/>
      <c r="H5" s="63"/>
      <c r="I5" s="63"/>
      <c r="J5" s="63"/>
      <c r="K5" s="63"/>
      <c r="L5" s="63"/>
      <c r="M5" s="63"/>
      <c r="N5" s="63"/>
      <c r="O5" s="63"/>
      <c r="P5" s="63"/>
    </row>
    <row r="6" spans="1:16" s="6" customFormat="1" ht="15">
      <c r="A6" s="40"/>
      <c r="B6" s="42"/>
      <c r="C6" s="42"/>
      <c r="D6" s="42"/>
      <c r="E6" s="43"/>
      <c r="F6" s="42"/>
      <c r="G6" s="42"/>
      <c r="H6" s="42"/>
      <c r="I6" s="42"/>
      <c r="J6" s="42"/>
      <c r="K6" s="42"/>
      <c r="L6" s="42"/>
      <c r="M6" s="43"/>
      <c r="N6" s="43"/>
      <c r="O6" s="43"/>
      <c r="P6" s="42"/>
    </row>
    <row r="7" spans="1:16" s="6" customFormat="1" ht="15">
      <c r="A7" s="40"/>
      <c r="B7" s="42"/>
      <c r="C7" s="42"/>
      <c r="D7" s="42"/>
      <c r="E7" s="43"/>
      <c r="F7" s="42"/>
      <c r="G7" s="42"/>
      <c r="H7" s="42"/>
      <c r="I7" s="42"/>
      <c r="J7" s="42"/>
      <c r="K7" s="42"/>
      <c r="L7" s="42"/>
      <c r="M7" s="43"/>
      <c r="N7" s="43"/>
      <c r="O7" s="43"/>
      <c r="P7" s="42"/>
    </row>
    <row r="8" spans="1:16" s="6" customFormat="1" ht="18.75" thickBot="1">
      <c r="A8" s="66" t="s">
        <v>125</v>
      </c>
      <c r="B8" s="67"/>
      <c r="C8" s="67"/>
      <c r="D8" s="44"/>
      <c r="E8" s="45"/>
      <c r="F8" s="44"/>
      <c r="G8" s="44"/>
      <c r="H8" s="44"/>
      <c r="I8" s="44"/>
      <c r="J8" s="44"/>
      <c r="K8" s="46"/>
      <c r="L8" s="64" t="s">
        <v>124</v>
      </c>
      <c r="M8" s="65"/>
      <c r="N8" s="65"/>
      <c r="O8" s="65"/>
      <c r="P8" s="65"/>
    </row>
    <row r="9" spans="3:16" ht="12" customHeight="1">
      <c r="C9" s="9"/>
      <c r="D9" s="68" t="s">
        <v>184</v>
      </c>
      <c r="E9" s="68"/>
      <c r="F9" s="68"/>
      <c r="G9" s="68" t="s">
        <v>185</v>
      </c>
      <c r="H9" s="68"/>
      <c r="I9" s="68"/>
      <c r="M9" s="69" t="s">
        <v>179</v>
      </c>
      <c r="N9" s="69"/>
      <c r="O9" s="70" t="s">
        <v>181</v>
      </c>
      <c r="P9" s="70"/>
    </row>
    <row r="10" spans="3:16" ht="12">
      <c r="C10" s="9"/>
      <c r="M10" s="88" t="s">
        <v>180</v>
      </c>
      <c r="N10" s="88"/>
      <c r="O10" s="71" t="s">
        <v>180</v>
      </c>
      <c r="P10" s="71"/>
    </row>
    <row r="11" spans="3:16" ht="12">
      <c r="C11" s="9"/>
      <c r="D11" s="7" t="s">
        <v>120</v>
      </c>
      <c r="E11" s="29"/>
      <c r="F11" s="7" t="s">
        <v>131</v>
      </c>
      <c r="G11" s="7" t="s">
        <v>120</v>
      </c>
      <c r="H11" s="7"/>
      <c r="I11" s="7" t="s">
        <v>133</v>
      </c>
      <c r="M11" s="38"/>
      <c r="N11" s="37"/>
      <c r="O11" s="37"/>
      <c r="P11" s="39"/>
    </row>
    <row r="12" spans="3:16" ht="12.75" customHeight="1">
      <c r="C12" s="9"/>
      <c r="D12" s="8" t="s">
        <v>121</v>
      </c>
      <c r="E12" s="30" t="s">
        <v>122</v>
      </c>
      <c r="F12" s="8" t="s">
        <v>120</v>
      </c>
      <c r="G12" s="8" t="s">
        <v>121</v>
      </c>
      <c r="H12" s="8" t="s">
        <v>122</v>
      </c>
      <c r="I12" s="8" t="s">
        <v>132</v>
      </c>
      <c r="M12" s="61">
        <v>2004</v>
      </c>
      <c r="N12" s="61"/>
      <c r="O12" s="61">
        <v>2003</v>
      </c>
      <c r="P12" s="61"/>
    </row>
    <row r="13" spans="1:16" ht="12">
      <c r="A13" s="47" t="s">
        <v>15</v>
      </c>
      <c r="B13" s="47"/>
      <c r="C13" s="47" t="s">
        <v>16</v>
      </c>
      <c r="D13" s="13"/>
      <c r="F13" s="13"/>
      <c r="G13" s="13"/>
      <c r="H13" s="13"/>
      <c r="I13" s="11"/>
      <c r="J13" s="9" t="s">
        <v>17</v>
      </c>
      <c r="L13" s="9" t="s">
        <v>18</v>
      </c>
      <c r="M13" s="25"/>
      <c r="P13" s="12"/>
    </row>
    <row r="14" spans="3:16" ht="12">
      <c r="C14" s="15" t="s">
        <v>199</v>
      </c>
      <c r="D14" s="12">
        <v>3043.65</v>
      </c>
      <c r="E14" s="12">
        <v>3043.65</v>
      </c>
      <c r="F14" s="12">
        <f>D14-E14</f>
        <v>0</v>
      </c>
      <c r="G14" s="12">
        <v>3043.65</v>
      </c>
      <c r="H14" s="12">
        <v>3043.65</v>
      </c>
      <c r="I14" s="12">
        <f>G14-H14</f>
        <v>0</v>
      </c>
      <c r="K14" s="9" t="s">
        <v>20</v>
      </c>
      <c r="L14" s="9" t="s">
        <v>128</v>
      </c>
      <c r="M14" s="25"/>
      <c r="P14" s="12"/>
    </row>
    <row r="15" spans="3:12" ht="12">
      <c r="C15" s="15" t="s">
        <v>19</v>
      </c>
      <c r="D15" s="16">
        <v>1870820.05</v>
      </c>
      <c r="E15" s="16">
        <v>1848060.93</v>
      </c>
      <c r="F15" s="16">
        <f>D15-E15</f>
        <v>22759.12000000011</v>
      </c>
      <c r="G15" s="16">
        <v>1854660.05</v>
      </c>
      <c r="H15" s="16">
        <v>1765533.71</v>
      </c>
      <c r="I15" s="16">
        <f>G15-H15</f>
        <v>89126.34000000008</v>
      </c>
      <c r="L15" s="15" t="s">
        <v>195</v>
      </c>
    </row>
    <row r="16" spans="4:16" ht="12">
      <c r="D16" s="17">
        <f aca="true" t="shared" si="0" ref="D16:I16">SUM(D14:D15)</f>
        <v>1873863.7</v>
      </c>
      <c r="E16" s="17">
        <f t="shared" si="0"/>
        <v>1851104.5799999998</v>
      </c>
      <c r="F16" s="17">
        <f t="shared" si="0"/>
        <v>22759.12000000011</v>
      </c>
      <c r="G16" s="17">
        <f t="shared" si="0"/>
        <v>1857703.7</v>
      </c>
      <c r="H16" s="17">
        <f t="shared" si="0"/>
        <v>1768577.3599999999</v>
      </c>
      <c r="I16" s="17">
        <f t="shared" si="0"/>
        <v>89126.34000000008</v>
      </c>
      <c r="L16" s="15" t="s">
        <v>129</v>
      </c>
      <c r="N16" s="17">
        <v>14871630</v>
      </c>
      <c r="O16" s="12"/>
      <c r="P16" s="17">
        <v>14880000</v>
      </c>
    </row>
    <row r="17" spans="1:16" ht="12">
      <c r="A17" s="47" t="s">
        <v>22</v>
      </c>
      <c r="B17" s="14"/>
      <c r="C17" s="47" t="s">
        <v>23</v>
      </c>
      <c r="H17" s="11"/>
      <c r="I17" s="5"/>
      <c r="K17" s="9" t="s">
        <v>61</v>
      </c>
      <c r="L17" s="9" t="s">
        <v>62</v>
      </c>
      <c r="M17" s="25"/>
      <c r="O17" s="25"/>
      <c r="P17" s="11"/>
    </row>
    <row r="18" spans="2:16" ht="12">
      <c r="B18" s="9" t="s">
        <v>24</v>
      </c>
      <c r="C18" s="9" t="s">
        <v>25</v>
      </c>
      <c r="H18" s="11"/>
      <c r="I18" s="5"/>
      <c r="L18" s="9" t="s">
        <v>27</v>
      </c>
      <c r="M18" s="25"/>
      <c r="N18" s="17">
        <v>21201630.74</v>
      </c>
      <c r="O18" s="25"/>
      <c r="P18" s="17">
        <v>21213563.37</v>
      </c>
    </row>
    <row r="19" spans="3:16" ht="12">
      <c r="C19" s="15" t="s">
        <v>26</v>
      </c>
      <c r="D19" s="17">
        <v>115803.37</v>
      </c>
      <c r="E19" s="17">
        <v>115803.37</v>
      </c>
      <c r="F19" s="27">
        <v>0</v>
      </c>
      <c r="G19" s="17">
        <v>115803.37</v>
      </c>
      <c r="H19" s="17">
        <v>115803.37</v>
      </c>
      <c r="I19" s="27">
        <v>0</v>
      </c>
      <c r="K19" s="15" t="s">
        <v>218</v>
      </c>
      <c r="L19" s="15" t="s">
        <v>201</v>
      </c>
      <c r="N19" s="17">
        <v>-203128.25</v>
      </c>
      <c r="P19" s="17">
        <v>0</v>
      </c>
    </row>
    <row r="20" spans="2:9" ht="12">
      <c r="B20" s="9" t="s">
        <v>61</v>
      </c>
      <c r="C20" s="9" t="s">
        <v>202</v>
      </c>
      <c r="H20" s="11"/>
      <c r="I20" s="5"/>
    </row>
    <row r="21" spans="3:16" ht="12">
      <c r="C21" s="15" t="s">
        <v>28</v>
      </c>
      <c r="D21" s="12">
        <v>7789000</v>
      </c>
      <c r="E21" s="11">
        <v>0</v>
      </c>
      <c r="F21" s="12">
        <f>D21</f>
        <v>7789000</v>
      </c>
      <c r="G21" s="12">
        <v>4028861.73</v>
      </c>
      <c r="H21" s="11">
        <v>0</v>
      </c>
      <c r="I21" s="12">
        <f>G21</f>
        <v>4028861.73</v>
      </c>
      <c r="K21" s="9" t="s">
        <v>63</v>
      </c>
      <c r="L21" s="9" t="s">
        <v>64</v>
      </c>
      <c r="M21" s="25"/>
      <c r="O21" s="25"/>
      <c r="P21" s="11"/>
    </row>
    <row r="22" spans="3:16" ht="12">
      <c r="C22" s="15" t="s">
        <v>29</v>
      </c>
      <c r="D22" s="12">
        <v>5607000</v>
      </c>
      <c r="E22" s="12">
        <v>126185</v>
      </c>
      <c r="F22" s="12">
        <f>D22-E22</f>
        <v>5480815</v>
      </c>
      <c r="G22" s="12">
        <v>6061137.41</v>
      </c>
      <c r="H22" s="12">
        <v>2767459.87</v>
      </c>
      <c r="I22" s="12">
        <f>G22-H22</f>
        <v>3293677.54</v>
      </c>
      <c r="L22" s="15" t="s">
        <v>78</v>
      </c>
      <c r="O22" s="12"/>
      <c r="P22" s="11"/>
    </row>
    <row r="23" spans="3:16" ht="12">
      <c r="C23" s="15" t="s">
        <v>31</v>
      </c>
      <c r="D23" s="12"/>
      <c r="E23" s="12"/>
      <c r="F23" s="12"/>
      <c r="G23" s="12"/>
      <c r="H23" s="12"/>
      <c r="I23" s="12"/>
      <c r="L23" s="15" t="s">
        <v>30</v>
      </c>
      <c r="N23" s="12">
        <v>461780.75</v>
      </c>
      <c r="O23" s="12"/>
      <c r="P23" s="12">
        <v>461780.75</v>
      </c>
    </row>
    <row r="24" spans="3:12" ht="12">
      <c r="C24" s="15" t="s">
        <v>32</v>
      </c>
      <c r="D24" s="12">
        <v>70744.97</v>
      </c>
      <c r="E24" s="11">
        <v>16.47</v>
      </c>
      <c r="F24" s="12">
        <f>D24-E24</f>
        <v>70728.5</v>
      </c>
      <c r="G24" s="12">
        <v>69694.97</v>
      </c>
      <c r="H24" s="11">
        <v>0</v>
      </c>
      <c r="I24" s="12">
        <f>G24</f>
        <v>69694.97</v>
      </c>
      <c r="L24" s="15" t="s">
        <v>191</v>
      </c>
    </row>
    <row r="25" spans="3:16" ht="12">
      <c r="C25" s="15" t="s">
        <v>33</v>
      </c>
      <c r="D25" s="12">
        <v>44644.73</v>
      </c>
      <c r="E25" s="12">
        <v>44644.71</v>
      </c>
      <c r="F25" s="12">
        <f>D25-E25</f>
        <v>0.020000000004074536</v>
      </c>
      <c r="G25" s="12">
        <v>44644.73</v>
      </c>
      <c r="H25" s="12">
        <v>44644.71</v>
      </c>
      <c r="I25" s="12">
        <v>0.02</v>
      </c>
      <c r="L25" s="15" t="s">
        <v>192</v>
      </c>
      <c r="N25" s="21">
        <v>4872856.14</v>
      </c>
      <c r="P25" s="28">
        <v>0</v>
      </c>
    </row>
    <row r="26" spans="3:16" ht="12">
      <c r="C26" s="15" t="s">
        <v>34</v>
      </c>
      <c r="D26" s="12">
        <v>791073.5</v>
      </c>
      <c r="E26" s="12">
        <v>770570.48</v>
      </c>
      <c r="F26" s="12">
        <f>D26-E26</f>
        <v>20503.02000000002</v>
      </c>
      <c r="G26" s="12">
        <v>790863.5</v>
      </c>
      <c r="H26" s="12">
        <v>761344.96</v>
      </c>
      <c r="I26" s="12">
        <f>G26-H26</f>
        <v>29518.540000000037</v>
      </c>
      <c r="N26" s="18">
        <f>SUM(N23:N25)</f>
        <v>5334636.89</v>
      </c>
      <c r="P26" s="27">
        <f>SUM(P23:P25)</f>
        <v>461780.75</v>
      </c>
    </row>
    <row r="27" spans="3:16" ht="12">
      <c r="C27" s="15" t="s">
        <v>35</v>
      </c>
      <c r="D27" s="21">
        <v>78977.4</v>
      </c>
      <c r="E27" s="21">
        <v>0</v>
      </c>
      <c r="F27" s="21">
        <f>D27</f>
        <v>78977.4</v>
      </c>
      <c r="G27" s="21">
        <v>78977.4</v>
      </c>
      <c r="H27" s="21">
        <v>0</v>
      </c>
      <c r="I27" s="21">
        <f>G27</f>
        <v>78977.4</v>
      </c>
      <c r="K27" s="9" t="s">
        <v>65</v>
      </c>
      <c r="L27" s="9" t="s">
        <v>66</v>
      </c>
      <c r="O27" s="12"/>
      <c r="P27" s="11"/>
    </row>
    <row r="28" spans="4:16" ht="12">
      <c r="D28" s="17">
        <f aca="true" t="shared" si="1" ref="D28:I28">SUM(D21:D27)</f>
        <v>14381440.600000001</v>
      </c>
      <c r="E28" s="17">
        <f t="shared" si="1"/>
        <v>941416.6599999999</v>
      </c>
      <c r="F28" s="17">
        <f t="shared" si="1"/>
        <v>13440023.94</v>
      </c>
      <c r="G28" s="17">
        <f t="shared" si="1"/>
        <v>11074179.740000002</v>
      </c>
      <c r="H28" s="17">
        <f t="shared" si="1"/>
        <v>3573449.54</v>
      </c>
      <c r="I28" s="17">
        <f t="shared" si="1"/>
        <v>7500730.199999999</v>
      </c>
      <c r="L28" s="15" t="s">
        <v>79</v>
      </c>
      <c r="M28" s="21"/>
      <c r="N28" s="11">
        <v>1641316.61</v>
      </c>
      <c r="O28" s="21"/>
      <c r="P28" s="11">
        <v>1615923.95</v>
      </c>
    </row>
    <row r="29" spans="3:16" ht="12">
      <c r="C29" s="15" t="s">
        <v>200</v>
      </c>
      <c r="D29" s="17">
        <f aca="true" t="shared" si="2" ref="D29:I29">D28+D19</f>
        <v>14497243.97</v>
      </c>
      <c r="E29" s="17">
        <f t="shared" si="2"/>
        <v>1057220.0299999998</v>
      </c>
      <c r="F29" s="17">
        <f t="shared" si="2"/>
        <v>13440023.94</v>
      </c>
      <c r="G29" s="17">
        <f t="shared" si="2"/>
        <v>11189983.110000001</v>
      </c>
      <c r="H29" s="17">
        <f t="shared" si="2"/>
        <v>3689252.91</v>
      </c>
      <c r="I29" s="17">
        <f t="shared" si="2"/>
        <v>7500730.199999999</v>
      </c>
      <c r="L29" s="15" t="s">
        <v>80</v>
      </c>
      <c r="O29" s="12"/>
      <c r="P29" s="11"/>
    </row>
    <row r="30" spans="2:16" ht="12">
      <c r="B30" s="9" t="s">
        <v>63</v>
      </c>
      <c r="C30" s="9" t="s">
        <v>67</v>
      </c>
      <c r="H30" s="11"/>
      <c r="I30" s="5"/>
      <c r="L30" s="15" t="s">
        <v>38</v>
      </c>
      <c r="N30" s="11">
        <v>8742023.61</v>
      </c>
      <c r="P30" s="12">
        <v>8742023.61</v>
      </c>
    </row>
    <row r="31" spans="3:16" ht="12">
      <c r="C31" s="9" t="s">
        <v>36</v>
      </c>
      <c r="H31" s="11"/>
      <c r="I31" s="5"/>
      <c r="L31" s="15" t="s">
        <v>142</v>
      </c>
      <c r="N31" s="21">
        <v>332767.3</v>
      </c>
      <c r="O31" s="12"/>
      <c r="P31" s="16">
        <v>332767.3</v>
      </c>
    </row>
    <row r="32" spans="3:17" ht="12">
      <c r="C32" s="15" t="s">
        <v>37</v>
      </c>
      <c r="F32" s="12">
        <v>44464812.66</v>
      </c>
      <c r="H32" s="11"/>
      <c r="I32" s="12">
        <v>44464812.66</v>
      </c>
      <c r="N32" s="18">
        <f>SUM(N28:N31)</f>
        <v>10716107.52</v>
      </c>
      <c r="O32" s="12"/>
      <c r="P32" s="18">
        <f>P28+P30+P31</f>
        <v>10690714.86</v>
      </c>
      <c r="Q32" s="3"/>
    </row>
    <row r="33" spans="3:16" ht="12">
      <c r="C33" s="15" t="s">
        <v>39</v>
      </c>
      <c r="F33" s="11">
        <v>0</v>
      </c>
      <c r="H33" s="11"/>
      <c r="I33" s="12">
        <v>1760.82</v>
      </c>
      <c r="K33" s="15" t="s">
        <v>82</v>
      </c>
      <c r="L33" s="9" t="s">
        <v>81</v>
      </c>
      <c r="M33" s="25"/>
      <c r="O33" s="25"/>
      <c r="P33" s="11"/>
    </row>
    <row r="34" spans="3:16" ht="12">
      <c r="C34" s="15" t="s">
        <v>40</v>
      </c>
      <c r="F34" s="16">
        <v>44789.82</v>
      </c>
      <c r="H34" s="11"/>
      <c r="I34" s="16">
        <v>52889.61</v>
      </c>
      <c r="L34" s="15" t="s">
        <v>136</v>
      </c>
      <c r="N34" s="17">
        <v>2394352.92</v>
      </c>
      <c r="O34" s="12"/>
      <c r="P34" s="17">
        <v>2511698.86</v>
      </c>
    </row>
    <row r="35" spans="6:16" ht="12">
      <c r="F35" s="17">
        <f>SUM(F32:F34)</f>
        <v>44509602.48</v>
      </c>
      <c r="H35" s="11"/>
      <c r="I35" s="17">
        <f>SUM(I32:I34)</f>
        <v>44519463.089999996</v>
      </c>
      <c r="L35" s="15" t="s">
        <v>155</v>
      </c>
      <c r="N35" s="11">
        <f>N34+N32+N26+N19+N18+N16</f>
        <v>54315229.81999999</v>
      </c>
      <c r="O35" s="12"/>
      <c r="P35" s="11">
        <f>P16+P18+P19+P23+P32+P34</f>
        <v>49757757.84</v>
      </c>
    </row>
    <row r="36" spans="2:16" ht="12">
      <c r="B36" s="15" t="s">
        <v>41</v>
      </c>
      <c r="F36" s="17">
        <f>SUM(F35+F28)</f>
        <v>57949626.419999994</v>
      </c>
      <c r="H36" s="11"/>
      <c r="I36" s="17">
        <f>SUM(I35+I28)</f>
        <v>52020193.28999999</v>
      </c>
      <c r="L36" s="15" t="s">
        <v>154</v>
      </c>
      <c r="N36" s="21">
        <v>-229107.4</v>
      </c>
      <c r="O36" s="12"/>
      <c r="P36" s="21">
        <v>-109325.68</v>
      </c>
    </row>
    <row r="37" spans="1:16" ht="12">
      <c r="A37" s="47" t="s">
        <v>42</v>
      </c>
      <c r="C37" s="47" t="s">
        <v>203</v>
      </c>
      <c r="H37" s="11"/>
      <c r="I37" s="5"/>
      <c r="L37" s="15" t="s">
        <v>213</v>
      </c>
      <c r="N37" s="18">
        <f>SUM(N35:N36)</f>
        <v>54086122.419999994</v>
      </c>
      <c r="O37" s="12"/>
      <c r="P37" s="18">
        <f>SUM(P35:P36)</f>
        <v>49648432.160000004</v>
      </c>
    </row>
    <row r="38" spans="2:16" ht="12">
      <c r="B38" s="9" t="s">
        <v>70</v>
      </c>
      <c r="C38" s="15" t="s">
        <v>71</v>
      </c>
      <c r="H38" s="11"/>
      <c r="I38" s="5"/>
      <c r="L38" s="2"/>
      <c r="M38" s="2"/>
      <c r="N38" s="2"/>
      <c r="O38" s="2"/>
      <c r="P38" s="2"/>
    </row>
    <row r="39" spans="2:16" ht="12">
      <c r="B39" s="9"/>
      <c r="C39" s="15" t="s">
        <v>190</v>
      </c>
      <c r="F39" s="12">
        <v>360711.68</v>
      </c>
      <c r="H39" s="11"/>
      <c r="I39" s="11">
        <v>0</v>
      </c>
      <c r="J39" s="9" t="s">
        <v>43</v>
      </c>
      <c r="L39" s="9" t="s">
        <v>44</v>
      </c>
      <c r="O39" s="25"/>
      <c r="P39" s="11"/>
    </row>
    <row r="40" spans="3:16" ht="12">
      <c r="C40" s="15" t="s">
        <v>45</v>
      </c>
      <c r="F40" s="16">
        <v>172976.82</v>
      </c>
      <c r="G40" s="41"/>
      <c r="H40" s="21"/>
      <c r="I40" s="16">
        <v>194167.85</v>
      </c>
      <c r="L40" s="23" t="s">
        <v>83</v>
      </c>
      <c r="O40" s="25"/>
      <c r="P40" s="11"/>
    </row>
    <row r="41" spans="6:16" ht="12">
      <c r="F41" s="17">
        <f>SUM(F39:F40)</f>
        <v>533688.5</v>
      </c>
      <c r="H41" s="11"/>
      <c r="I41" s="17">
        <f>SUM(I40:I40)</f>
        <v>194167.85</v>
      </c>
      <c r="L41" s="23" t="s">
        <v>194</v>
      </c>
      <c r="N41" s="12">
        <v>58694.06</v>
      </c>
      <c r="O41" s="12"/>
      <c r="P41" s="12">
        <v>58694.06</v>
      </c>
    </row>
    <row r="42" spans="6:16" ht="12">
      <c r="F42" s="21"/>
      <c r="H42" s="11"/>
      <c r="I42" s="21"/>
      <c r="L42" s="23" t="s">
        <v>193</v>
      </c>
      <c r="N42" s="21">
        <v>291548.49</v>
      </c>
      <c r="O42" s="12"/>
      <c r="P42" s="21">
        <v>0</v>
      </c>
    </row>
    <row r="43" spans="2:16" ht="12">
      <c r="B43" s="9" t="s">
        <v>72</v>
      </c>
      <c r="C43" s="15" t="s">
        <v>73</v>
      </c>
      <c r="H43" s="11"/>
      <c r="I43" s="5"/>
      <c r="L43" s="23"/>
      <c r="N43" s="18">
        <f>SUM(N41:N42)</f>
        <v>350242.55</v>
      </c>
      <c r="O43" s="12"/>
      <c r="P43" s="18">
        <f>SUM(P41:P42)</f>
        <v>58694.06</v>
      </c>
    </row>
    <row r="44" spans="3:16" ht="12">
      <c r="C44" s="15" t="s">
        <v>47</v>
      </c>
      <c r="F44" s="31">
        <v>0</v>
      </c>
      <c r="H44" s="11"/>
      <c r="I44" s="31">
        <v>1483060</v>
      </c>
      <c r="J44" s="2"/>
      <c r="K44" s="2"/>
      <c r="L44" s="2"/>
      <c r="M44" s="2"/>
      <c r="N44" s="2"/>
      <c r="O44" s="2"/>
      <c r="P44" s="2"/>
    </row>
    <row r="45" spans="3:16" ht="12">
      <c r="C45" s="15" t="s">
        <v>151</v>
      </c>
      <c r="E45" s="11">
        <v>561874.7</v>
      </c>
      <c r="H45" s="11">
        <v>442092.98</v>
      </c>
      <c r="I45" s="5"/>
      <c r="J45" s="9" t="s">
        <v>22</v>
      </c>
      <c r="L45" s="9" t="s">
        <v>46</v>
      </c>
      <c r="O45" s="25"/>
      <c r="P45" s="11"/>
    </row>
    <row r="46" spans="3:16" ht="12">
      <c r="C46" s="15" t="s">
        <v>152</v>
      </c>
      <c r="H46" s="11"/>
      <c r="I46" s="5"/>
      <c r="K46" s="9" t="s">
        <v>146</v>
      </c>
      <c r="L46" s="9" t="s">
        <v>147</v>
      </c>
      <c r="O46" s="12"/>
      <c r="P46" s="11"/>
    </row>
    <row r="47" spans="3:16" ht="12">
      <c r="C47" s="15" t="s">
        <v>153</v>
      </c>
      <c r="E47" s="21">
        <v>229107.4</v>
      </c>
      <c r="F47" s="17">
        <f>E45-E47</f>
        <v>332767.29999999993</v>
      </c>
      <c r="H47" s="21">
        <v>109325.68</v>
      </c>
      <c r="I47" s="17">
        <f>H45-H47</f>
        <v>332767.3</v>
      </c>
      <c r="K47" s="15" t="s">
        <v>148</v>
      </c>
      <c r="L47" s="15" t="s">
        <v>149</v>
      </c>
      <c r="N47" s="17">
        <v>1000000</v>
      </c>
      <c r="O47" s="12"/>
      <c r="P47" s="17">
        <v>2000000</v>
      </c>
    </row>
    <row r="48" spans="6:16" ht="12">
      <c r="F48" s="18">
        <f>F44+F47</f>
        <v>332767.29999999993</v>
      </c>
      <c r="H48" s="11"/>
      <c r="I48" s="18">
        <f>I44+I47</f>
        <v>1815827.3</v>
      </c>
      <c r="K48" s="9" t="s">
        <v>61</v>
      </c>
      <c r="L48" s="9" t="s">
        <v>68</v>
      </c>
      <c r="O48" s="25"/>
      <c r="P48" s="12"/>
    </row>
    <row r="49" spans="12:16" ht="12">
      <c r="L49" s="15" t="s">
        <v>48</v>
      </c>
      <c r="N49" s="12">
        <v>9351.77</v>
      </c>
      <c r="O49" s="12"/>
      <c r="P49" s="12">
        <v>9047.5</v>
      </c>
    </row>
    <row r="50" spans="1:16" ht="12">
      <c r="A50" s="15" t="s">
        <v>21</v>
      </c>
      <c r="B50" s="9" t="s">
        <v>74</v>
      </c>
      <c r="C50" s="15" t="s">
        <v>75</v>
      </c>
      <c r="H50" s="11"/>
      <c r="I50" s="5"/>
      <c r="L50" s="23" t="s">
        <v>84</v>
      </c>
      <c r="O50" s="12"/>
      <c r="P50" s="11"/>
    </row>
    <row r="51" spans="1:16" ht="12">
      <c r="A51" s="15" t="s">
        <v>21</v>
      </c>
      <c r="C51" s="15" t="s">
        <v>50</v>
      </c>
      <c r="F51" s="12">
        <v>3410.35</v>
      </c>
      <c r="H51" s="11"/>
      <c r="I51" s="12">
        <v>171.5</v>
      </c>
      <c r="L51" s="23" t="s">
        <v>49</v>
      </c>
      <c r="N51" s="12">
        <v>1000000</v>
      </c>
      <c r="O51" s="12"/>
      <c r="P51" s="12">
        <v>450000</v>
      </c>
    </row>
    <row r="52" spans="3:16" ht="12">
      <c r="C52" s="15" t="s">
        <v>51</v>
      </c>
      <c r="F52" s="16">
        <v>69842.36</v>
      </c>
      <c r="H52" s="11"/>
      <c r="I52" s="16">
        <v>54007.5</v>
      </c>
      <c r="L52" s="15" t="s">
        <v>85</v>
      </c>
      <c r="N52" s="12">
        <v>818900.12</v>
      </c>
      <c r="O52" s="12"/>
      <c r="P52" s="12">
        <v>408624.8</v>
      </c>
    </row>
    <row r="53" spans="6:16" ht="12">
      <c r="F53" s="17">
        <f>SUM(F51:F52)</f>
        <v>73252.71</v>
      </c>
      <c r="H53" s="11"/>
      <c r="I53" s="17">
        <f>SUM(I51:I52)</f>
        <v>54179</v>
      </c>
      <c r="L53" s="23" t="s">
        <v>86</v>
      </c>
      <c r="N53" s="12">
        <v>6001.38</v>
      </c>
      <c r="O53" s="12"/>
      <c r="P53" s="12">
        <v>5528.23</v>
      </c>
    </row>
    <row r="54" spans="3:16" ht="12">
      <c r="C54" s="15" t="s">
        <v>54</v>
      </c>
      <c r="F54" s="17">
        <f>SUM(F53+F48+F41)</f>
        <v>939708.51</v>
      </c>
      <c r="H54" s="11"/>
      <c r="I54" s="17">
        <f>SUM(I53+I48+I41)</f>
        <v>2064174.1500000001</v>
      </c>
      <c r="L54" s="23" t="s">
        <v>214</v>
      </c>
      <c r="M54" s="2"/>
      <c r="N54" s="12">
        <v>1000000</v>
      </c>
      <c r="O54" s="12"/>
      <c r="P54" s="12">
        <v>1000000</v>
      </c>
    </row>
    <row r="55" spans="8:16" ht="12">
      <c r="H55" s="11"/>
      <c r="I55" s="5"/>
      <c r="L55" s="15" t="s">
        <v>52</v>
      </c>
      <c r="N55" s="12">
        <v>618698.22</v>
      </c>
      <c r="O55" s="12"/>
      <c r="P55" s="12">
        <v>601165.77</v>
      </c>
    </row>
    <row r="56" spans="8:16" ht="12">
      <c r="H56" s="11"/>
      <c r="I56" s="5"/>
      <c r="L56" s="15" t="s">
        <v>53</v>
      </c>
      <c r="N56" s="16">
        <v>23733.67</v>
      </c>
      <c r="O56" s="12"/>
      <c r="P56" s="16">
        <v>22559.5</v>
      </c>
    </row>
    <row r="57" spans="1:16" ht="12">
      <c r="A57" s="47" t="s">
        <v>69</v>
      </c>
      <c r="B57" s="14"/>
      <c r="C57" s="47" t="s">
        <v>119</v>
      </c>
      <c r="H57" s="11"/>
      <c r="I57" s="5"/>
      <c r="J57" s="2"/>
      <c r="K57" s="2"/>
      <c r="N57" s="18">
        <f>SUM(N49:N56)</f>
        <v>3476685.16</v>
      </c>
      <c r="O57" s="12"/>
      <c r="P57" s="18">
        <f>SUM(P49:P56)</f>
        <v>2496925.8</v>
      </c>
    </row>
    <row r="58" spans="3:16" ht="12">
      <c r="C58" s="15" t="s">
        <v>55</v>
      </c>
      <c r="F58" s="12">
        <v>6694</v>
      </c>
      <c r="H58" s="11"/>
      <c r="I58" s="12">
        <v>6639.98</v>
      </c>
      <c r="L58" s="15" t="s">
        <v>161</v>
      </c>
      <c r="N58" s="18">
        <f>SUM(N57+N47)</f>
        <v>4476685.16</v>
      </c>
      <c r="O58" s="12"/>
      <c r="P58" s="18">
        <f>SUM(P57+P47)</f>
        <v>4496925.8</v>
      </c>
    </row>
    <row r="59" spans="2:16" ht="12">
      <c r="B59" s="15" t="s">
        <v>21</v>
      </c>
      <c r="C59" s="15" t="s">
        <v>56</v>
      </c>
      <c r="F59" s="16">
        <v>5720.52</v>
      </c>
      <c r="H59" s="11"/>
      <c r="I59" s="16">
        <v>41215.1</v>
      </c>
      <c r="J59" s="9" t="s">
        <v>87</v>
      </c>
      <c r="L59" s="9" t="s">
        <v>88</v>
      </c>
      <c r="O59" s="25"/>
      <c r="P59" s="11"/>
    </row>
    <row r="60" spans="6:16" ht="12">
      <c r="F60" s="17">
        <f>SUM(F58:F59)</f>
        <v>12414.52</v>
      </c>
      <c r="H60" s="11"/>
      <c r="I60" s="17">
        <f>SUM(I58:I59)</f>
        <v>47855.08</v>
      </c>
      <c r="L60" s="23" t="s">
        <v>89</v>
      </c>
      <c r="N60" s="16">
        <v>11458.44</v>
      </c>
      <c r="O60" s="12"/>
      <c r="P60" s="16">
        <v>17296.84</v>
      </c>
    </row>
    <row r="61" spans="3:16" ht="12">
      <c r="C61" s="15" t="s">
        <v>21</v>
      </c>
      <c r="H61" s="11"/>
      <c r="I61" s="5"/>
      <c r="L61" s="2"/>
      <c r="N61" s="18"/>
      <c r="O61" s="12"/>
      <c r="P61" s="18"/>
    </row>
    <row r="62" spans="1:16" ht="12">
      <c r="A62" s="2"/>
      <c r="B62" s="2"/>
      <c r="C62" s="9" t="s">
        <v>57</v>
      </c>
      <c r="F62" s="19">
        <f>SUM(F60+F54+F36+F15)</f>
        <v>58924508.56999999</v>
      </c>
      <c r="H62" s="11"/>
      <c r="I62" s="19">
        <f>SUM(I60+I54+I36+I15)</f>
        <v>54221348.85999999</v>
      </c>
      <c r="L62" s="9" t="s">
        <v>58</v>
      </c>
      <c r="N62" s="20">
        <f>N37+N43+N58+N60</f>
        <v>58924508.56999999</v>
      </c>
      <c r="O62" s="25"/>
      <c r="P62" s="20">
        <f>P37+P43+P58+P60</f>
        <v>54221348.86000001</v>
      </c>
    </row>
    <row r="63" spans="1:16" ht="12">
      <c r="A63" s="9" t="s">
        <v>21</v>
      </c>
      <c r="B63" s="2"/>
      <c r="C63" s="2"/>
      <c r="D63" s="2"/>
      <c r="E63" s="2"/>
      <c r="F63" s="2"/>
      <c r="G63" s="2"/>
      <c r="H63" s="2"/>
      <c r="I63" s="2"/>
      <c r="L63" s="9"/>
      <c r="O63" s="25"/>
      <c r="P63" s="11"/>
    </row>
    <row r="64" spans="2:16" ht="12">
      <c r="B64" s="9" t="s">
        <v>204</v>
      </c>
      <c r="H64" s="11"/>
      <c r="I64" s="5"/>
      <c r="L64" s="9" t="s">
        <v>59</v>
      </c>
      <c r="O64" s="25"/>
      <c r="P64" s="11"/>
    </row>
    <row r="65" spans="3:16" ht="12">
      <c r="C65" s="15" t="s">
        <v>76</v>
      </c>
      <c r="H65" s="11"/>
      <c r="I65" s="5"/>
      <c r="L65" s="23" t="s">
        <v>90</v>
      </c>
      <c r="O65" s="12"/>
      <c r="P65" s="11"/>
    </row>
    <row r="66" spans="3:16" ht="12">
      <c r="C66" s="15" t="s">
        <v>60</v>
      </c>
      <c r="F66" s="12">
        <v>5869.41</v>
      </c>
      <c r="H66" s="11"/>
      <c r="I66" s="12">
        <v>19075.58</v>
      </c>
      <c r="L66" s="23" t="s">
        <v>60</v>
      </c>
      <c r="N66" s="12">
        <f>F66</f>
        <v>5869.41</v>
      </c>
      <c r="O66" s="12"/>
      <c r="P66" s="12">
        <f>I66</f>
        <v>19075.58</v>
      </c>
    </row>
    <row r="67" spans="3:16" ht="12">
      <c r="C67" s="15" t="s">
        <v>77</v>
      </c>
      <c r="F67" s="16">
        <v>21187.33</v>
      </c>
      <c r="H67" s="11"/>
      <c r="I67" s="16">
        <v>21187.33</v>
      </c>
      <c r="L67" s="23" t="s">
        <v>91</v>
      </c>
      <c r="N67" s="16">
        <f>F67</f>
        <v>21187.33</v>
      </c>
      <c r="O67" s="12"/>
      <c r="P67" s="16">
        <f>I67</f>
        <v>21187.33</v>
      </c>
    </row>
    <row r="68" spans="6:16" ht="12">
      <c r="F68" s="17">
        <f>SUM(F66:F67)</f>
        <v>27056.74</v>
      </c>
      <c r="H68" s="11"/>
      <c r="I68" s="17">
        <f>SUM(I66:I67)</f>
        <v>40262.91</v>
      </c>
      <c r="N68" s="17">
        <f>SUM(N66:N67)</f>
        <v>27056.74</v>
      </c>
      <c r="O68" s="12"/>
      <c r="P68" s="17">
        <f>SUM(P66:P67)</f>
        <v>40262.91</v>
      </c>
    </row>
    <row r="69" spans="7:16" ht="6" customHeight="1">
      <c r="G69" s="13"/>
      <c r="H69" s="13"/>
      <c r="I69" s="12"/>
      <c r="P69" s="11"/>
    </row>
    <row r="70" spans="7:16" ht="12">
      <c r="G70" s="13"/>
      <c r="H70" s="13"/>
      <c r="I70" s="12"/>
      <c r="N70" s="18"/>
      <c r="O70" s="18"/>
      <c r="P70" s="12"/>
    </row>
    <row r="71" spans="4:16" ht="12">
      <c r="D71" s="13"/>
      <c r="F71" s="48"/>
      <c r="G71" s="13"/>
      <c r="H71" s="13"/>
      <c r="I71" s="18"/>
      <c r="N71" s="18"/>
      <c r="O71" s="18"/>
      <c r="P71" s="12"/>
    </row>
    <row r="72" spans="4:16" ht="12">
      <c r="D72" s="13"/>
      <c r="F72" s="48"/>
      <c r="G72" s="13"/>
      <c r="H72" s="13"/>
      <c r="I72" s="18"/>
      <c r="N72" s="18"/>
      <c r="O72" s="18"/>
      <c r="P72" s="12"/>
    </row>
    <row r="73" spans="4:16" ht="12">
      <c r="D73" s="13"/>
      <c r="F73" s="48"/>
      <c r="G73" s="13"/>
      <c r="H73" s="13"/>
      <c r="I73" s="18"/>
      <c r="N73" s="18"/>
      <c r="O73" s="18"/>
      <c r="P73" s="12"/>
    </row>
    <row r="74" spans="4:16" ht="12">
      <c r="D74" s="13"/>
      <c r="F74" s="48"/>
      <c r="G74" s="13"/>
      <c r="H74" s="13"/>
      <c r="I74" s="18"/>
      <c r="N74" s="18"/>
      <c r="O74" s="18"/>
      <c r="P74" s="12"/>
    </row>
    <row r="75" spans="4:16" ht="12">
      <c r="D75" s="13"/>
      <c r="F75" s="48"/>
      <c r="G75" s="13"/>
      <c r="H75" s="13"/>
      <c r="I75" s="18"/>
      <c r="N75" s="18"/>
      <c r="O75" s="18"/>
      <c r="P75" s="12"/>
    </row>
    <row r="76" spans="4:16" ht="12">
      <c r="D76" s="13"/>
      <c r="F76" s="48"/>
      <c r="G76" s="13"/>
      <c r="H76" s="13"/>
      <c r="I76" s="18"/>
      <c r="N76" s="18"/>
      <c r="O76" s="18"/>
      <c r="P76" s="12"/>
    </row>
    <row r="77" spans="4:16" ht="12">
      <c r="D77" s="13"/>
      <c r="F77" s="48"/>
      <c r="G77" s="13"/>
      <c r="H77" s="13"/>
      <c r="I77" s="18"/>
      <c r="N77" s="18"/>
      <c r="O77" s="18"/>
      <c r="P77" s="12"/>
    </row>
    <row r="78" spans="4:16" ht="12">
      <c r="D78" s="13"/>
      <c r="F78" s="48"/>
      <c r="G78" s="13"/>
      <c r="H78" s="13"/>
      <c r="I78" s="18"/>
      <c r="N78" s="18"/>
      <c r="O78" s="18"/>
      <c r="P78" s="12"/>
    </row>
    <row r="79" spans="4:16" ht="12">
      <c r="D79" s="13"/>
      <c r="F79" s="48"/>
      <c r="G79" s="13"/>
      <c r="H79" s="13"/>
      <c r="I79" s="18"/>
      <c r="N79" s="18"/>
      <c r="O79" s="18"/>
      <c r="P79" s="12"/>
    </row>
    <row r="80" spans="1:16" ht="12.75" customHeight="1">
      <c r="A80" s="81" t="s">
        <v>126</v>
      </c>
      <c r="B80" s="81"/>
      <c r="C80" s="81"/>
      <c r="D80" s="81"/>
      <c r="E80" s="81"/>
      <c r="F80" s="81"/>
      <c r="G80" s="81"/>
      <c r="H80" s="81"/>
      <c r="I80" s="81"/>
      <c r="L80" s="9" t="s">
        <v>123</v>
      </c>
      <c r="M80" s="24"/>
      <c r="N80" s="18"/>
      <c r="O80" s="18"/>
      <c r="P80" s="12"/>
    </row>
    <row r="81" spans="1:16" ht="12.75" customHeight="1">
      <c r="A81" s="81" t="s">
        <v>220</v>
      </c>
      <c r="B81" s="81"/>
      <c r="C81" s="81"/>
      <c r="D81" s="81"/>
      <c r="E81" s="81"/>
      <c r="F81" s="81"/>
      <c r="G81" s="81"/>
      <c r="H81" s="81"/>
      <c r="I81" s="81"/>
      <c r="N81" s="74" t="s">
        <v>187</v>
      </c>
      <c r="O81" s="32"/>
      <c r="P81" s="77" t="s">
        <v>188</v>
      </c>
    </row>
    <row r="82" spans="4:16" ht="12">
      <c r="D82" s="2"/>
      <c r="E82" s="12"/>
      <c r="F82" s="2"/>
      <c r="G82" s="2"/>
      <c r="H82" s="2"/>
      <c r="I82" s="2"/>
      <c r="J82" s="51"/>
      <c r="N82" s="75"/>
      <c r="O82" s="33"/>
      <c r="P82" s="78"/>
    </row>
    <row r="83" spans="3:16" ht="12">
      <c r="C83" s="9"/>
      <c r="D83" s="68" t="s">
        <v>184</v>
      </c>
      <c r="E83" s="68"/>
      <c r="F83" s="68"/>
      <c r="G83" s="68" t="s">
        <v>186</v>
      </c>
      <c r="H83" s="68"/>
      <c r="I83" s="68"/>
      <c r="J83" s="51"/>
      <c r="L83" s="10"/>
      <c r="M83" s="24"/>
      <c r="N83" s="76"/>
      <c r="O83" s="34"/>
      <c r="P83" s="79"/>
    </row>
    <row r="84" spans="2:16" ht="12">
      <c r="B84" s="9"/>
      <c r="C84" s="9" t="s">
        <v>130</v>
      </c>
      <c r="D84" s="1"/>
      <c r="E84" s="12"/>
      <c r="F84" s="1"/>
      <c r="G84" s="1"/>
      <c r="H84" s="1"/>
      <c r="I84" s="12"/>
      <c r="L84" s="9"/>
      <c r="M84" s="25"/>
      <c r="N84" s="12"/>
      <c r="O84" s="12"/>
      <c r="P84" s="24"/>
    </row>
    <row r="85" spans="3:16" ht="12">
      <c r="C85" s="15" t="s">
        <v>127</v>
      </c>
      <c r="F85" s="12">
        <v>1443327.96</v>
      </c>
      <c r="H85" s="11"/>
      <c r="I85" s="12">
        <v>1766546.79</v>
      </c>
      <c r="L85" s="15" t="s">
        <v>95</v>
      </c>
      <c r="N85" s="12">
        <f>F117</f>
        <v>839424.1400000001</v>
      </c>
      <c r="P85" s="12">
        <f>I117</f>
        <v>1588636.24</v>
      </c>
    </row>
    <row r="86" spans="3:16" ht="12">
      <c r="C86" s="9" t="s">
        <v>205</v>
      </c>
      <c r="F86" s="16">
        <v>998644.08</v>
      </c>
      <c r="H86" s="11"/>
      <c r="I86" s="16">
        <v>1293862.61</v>
      </c>
      <c r="L86" s="15" t="s">
        <v>156</v>
      </c>
      <c r="N86" s="12"/>
      <c r="P86" s="11"/>
    </row>
    <row r="87" spans="3:16" ht="12">
      <c r="C87" s="15" t="s">
        <v>174</v>
      </c>
      <c r="F87" s="11">
        <f>F85-F86</f>
        <v>444683.88</v>
      </c>
      <c r="H87" s="11"/>
      <c r="I87" s="11">
        <f>I85-I86</f>
        <v>472684.17999999993</v>
      </c>
      <c r="L87" s="15" t="s">
        <v>158</v>
      </c>
      <c r="P87" s="11"/>
    </row>
    <row r="88" spans="3:16" ht="12">
      <c r="C88" s="9" t="s">
        <v>206</v>
      </c>
      <c r="E88" s="12">
        <v>676078.77</v>
      </c>
      <c r="H88" s="12">
        <v>850209.11</v>
      </c>
      <c r="I88" s="5"/>
      <c r="L88" s="15" t="s">
        <v>157</v>
      </c>
      <c r="M88" s="11">
        <v>0</v>
      </c>
      <c r="O88" s="11">
        <v>664489.01</v>
      </c>
      <c r="P88" s="11"/>
    </row>
    <row r="89" spans="3:16" ht="12">
      <c r="C89" s="15" t="s">
        <v>98</v>
      </c>
      <c r="E89" s="12">
        <v>40485.28</v>
      </c>
      <c r="H89" s="12">
        <v>80791.8</v>
      </c>
      <c r="I89" s="5"/>
      <c r="L89" s="15" t="s">
        <v>159</v>
      </c>
      <c r="N89" s="12"/>
      <c r="P89" s="11"/>
    </row>
    <row r="90" spans="3:16" ht="12">
      <c r="C90" s="15" t="s">
        <v>99</v>
      </c>
      <c r="E90" s="5"/>
      <c r="I90" s="5"/>
      <c r="L90" s="15" t="s">
        <v>160</v>
      </c>
      <c r="M90" s="11">
        <v>0</v>
      </c>
      <c r="N90" s="12"/>
      <c r="O90" s="11">
        <v>8</v>
      </c>
      <c r="P90" s="11"/>
    </row>
    <row r="91" spans="3:16" ht="12">
      <c r="C91" s="15" t="s">
        <v>100</v>
      </c>
      <c r="E91" s="12">
        <v>348187.9</v>
      </c>
      <c r="H91" s="12">
        <v>664489.01</v>
      </c>
      <c r="I91" s="5"/>
      <c r="L91" s="15" t="s">
        <v>175</v>
      </c>
      <c r="N91" s="12"/>
      <c r="P91" s="11"/>
    </row>
    <row r="92" spans="3:16" ht="12">
      <c r="C92" s="15" t="s">
        <v>101</v>
      </c>
      <c r="E92" s="16">
        <v>684.25</v>
      </c>
      <c r="H92" s="16">
        <v>1459.08</v>
      </c>
      <c r="I92" s="5"/>
      <c r="L92" s="15" t="s">
        <v>150</v>
      </c>
      <c r="M92" s="11">
        <v>0</v>
      </c>
      <c r="N92" s="21">
        <v>0</v>
      </c>
      <c r="O92" s="21">
        <v>244460</v>
      </c>
      <c r="P92" s="21">
        <f>O88-O90-O92</f>
        <v>420021.01</v>
      </c>
    </row>
    <row r="93" spans="5:16" ht="12">
      <c r="E93" s="16">
        <f>SUM(E88:E92)</f>
        <v>1065436.2000000002</v>
      </c>
      <c r="H93" s="16">
        <f>SUM(H88:H92)</f>
        <v>1596949</v>
      </c>
      <c r="I93" s="5"/>
      <c r="L93" s="15" t="s">
        <v>162</v>
      </c>
      <c r="N93" s="11">
        <f>N85</f>
        <v>839424.1400000001</v>
      </c>
      <c r="P93" s="11">
        <f>P85-P92</f>
        <v>1168615.23</v>
      </c>
    </row>
    <row r="94" spans="8:16" ht="12">
      <c r="H94" s="11"/>
      <c r="I94" s="5"/>
      <c r="L94" s="15" t="s">
        <v>96</v>
      </c>
      <c r="N94" s="12"/>
      <c r="P94" s="11"/>
    </row>
    <row r="95" spans="3:16" ht="12">
      <c r="C95" s="9" t="s">
        <v>207</v>
      </c>
      <c r="H95" s="11"/>
      <c r="I95" s="5"/>
      <c r="L95" s="15" t="s">
        <v>97</v>
      </c>
      <c r="M95" s="12">
        <v>2511698.86</v>
      </c>
      <c r="O95" s="11">
        <v>2250304.18</v>
      </c>
      <c r="P95" s="12"/>
    </row>
    <row r="96" spans="3:16" ht="12">
      <c r="C96" s="15" t="s">
        <v>140</v>
      </c>
      <c r="H96" s="11"/>
      <c r="I96" s="5"/>
      <c r="L96" s="15" t="s">
        <v>215</v>
      </c>
      <c r="N96" s="12"/>
      <c r="P96" s="11"/>
    </row>
    <row r="97" spans="3:16" ht="12">
      <c r="C97" s="15" t="s">
        <v>141</v>
      </c>
      <c r="D97" s="11">
        <v>0</v>
      </c>
      <c r="G97" s="12">
        <v>244460</v>
      </c>
      <c r="H97" s="11"/>
      <c r="I97" s="5"/>
      <c r="L97" s="15" t="s">
        <v>134</v>
      </c>
      <c r="M97" s="12">
        <v>0</v>
      </c>
      <c r="O97" s="12">
        <v>266194.68</v>
      </c>
      <c r="P97" s="2"/>
    </row>
    <row r="98" spans="3:16" ht="12">
      <c r="C98" s="15" t="s">
        <v>102</v>
      </c>
      <c r="H98" s="11"/>
      <c r="I98" s="5"/>
      <c r="L98" s="15" t="s">
        <v>216</v>
      </c>
      <c r="M98" s="21">
        <v>4392.52</v>
      </c>
      <c r="N98" s="21">
        <v>2516091.38</v>
      </c>
      <c r="O98" s="21">
        <v>0</v>
      </c>
      <c r="P98" s="21">
        <f>SUM(O95:O98)</f>
        <v>2516498.8600000003</v>
      </c>
    </row>
    <row r="99" spans="3:16" ht="12">
      <c r="C99" s="15" t="s">
        <v>103</v>
      </c>
      <c r="D99" s="12">
        <v>35503.08</v>
      </c>
      <c r="G99" s="12">
        <v>16332.45</v>
      </c>
      <c r="H99" s="11"/>
      <c r="I99" s="5"/>
      <c r="L99" s="15" t="s">
        <v>165</v>
      </c>
      <c r="N99" s="12">
        <f>N93+N98</f>
        <v>3355515.52</v>
      </c>
      <c r="P99" s="12">
        <f>P93+P98</f>
        <v>3685114.0900000003</v>
      </c>
    </row>
    <row r="100" spans="3:16" ht="12">
      <c r="C100" s="15" t="s">
        <v>104</v>
      </c>
      <c r="D100" s="16">
        <v>138432.32</v>
      </c>
      <c r="E100" s="16">
        <f>SUM(D97:D100)</f>
        <v>173935.40000000002</v>
      </c>
      <c r="F100" s="16">
        <f>E93-E100</f>
        <v>891500.8000000002</v>
      </c>
      <c r="G100" s="16">
        <v>220301.74</v>
      </c>
      <c r="H100" s="16">
        <f>SUM(G97:G100)</f>
        <v>481094.19</v>
      </c>
      <c r="I100" s="16">
        <f>H93-H100</f>
        <v>1115854.81</v>
      </c>
      <c r="L100" s="15" t="s">
        <v>163</v>
      </c>
      <c r="M100" s="12">
        <v>280077.47</v>
      </c>
      <c r="N100" s="12"/>
      <c r="O100" s="11">
        <v>153326.22</v>
      </c>
      <c r="P100" s="12"/>
    </row>
    <row r="101" spans="3:16" ht="12">
      <c r="C101" s="15" t="s">
        <v>105</v>
      </c>
      <c r="F101" s="11">
        <f>F87+F100</f>
        <v>1336184.6800000002</v>
      </c>
      <c r="H101" s="11"/>
      <c r="I101" s="11">
        <f>I87+I100</f>
        <v>1588538.99</v>
      </c>
      <c r="L101" s="15" t="s">
        <v>164</v>
      </c>
      <c r="N101" s="2"/>
      <c r="P101" s="11"/>
    </row>
    <row r="102" spans="2:16" ht="12">
      <c r="B102" s="9"/>
      <c r="C102" s="9" t="s">
        <v>208</v>
      </c>
      <c r="H102" s="11"/>
      <c r="I102" s="5"/>
      <c r="L102" s="36" t="s">
        <v>173</v>
      </c>
      <c r="M102" s="16">
        <v>58111.47</v>
      </c>
      <c r="N102" s="16">
        <f>SUM(M100:M102)</f>
        <v>338188.93999999994</v>
      </c>
      <c r="O102" s="21">
        <v>56952.6</v>
      </c>
      <c r="P102" s="16">
        <f>SUM(O100:O102)</f>
        <v>210278.82</v>
      </c>
    </row>
    <row r="103" spans="3:16" ht="12">
      <c r="C103" s="15" t="s">
        <v>108</v>
      </c>
      <c r="D103" s="11">
        <v>0</v>
      </c>
      <c r="H103" s="11">
        <v>299.99</v>
      </c>
      <c r="I103" s="5"/>
      <c r="L103" s="15" t="s">
        <v>135</v>
      </c>
      <c r="N103" s="17">
        <f>N99-N100-N102</f>
        <v>3017326.58</v>
      </c>
      <c r="P103" s="17">
        <f>P99-P102</f>
        <v>3474835.2700000005</v>
      </c>
    </row>
    <row r="104" spans="3:16" ht="12">
      <c r="C104" s="15" t="s">
        <v>110</v>
      </c>
      <c r="D104" s="21">
        <v>5986.47</v>
      </c>
      <c r="H104" s="21">
        <v>0</v>
      </c>
      <c r="I104" s="5"/>
      <c r="P104" s="11"/>
    </row>
    <row r="105" spans="4:16" ht="12">
      <c r="D105" s="12">
        <f>SUM(D103:D104)</f>
        <v>5986.47</v>
      </c>
      <c r="H105" s="12">
        <f>SUM(H103:H104)</f>
        <v>299.99</v>
      </c>
      <c r="I105" s="5"/>
      <c r="N105" s="12"/>
      <c r="P105" s="11"/>
    </row>
    <row r="106" spans="3:16" ht="12">
      <c r="C106" s="2"/>
      <c r="D106" s="2"/>
      <c r="E106" s="2"/>
      <c r="F106" s="2"/>
      <c r="G106" s="2"/>
      <c r="H106" s="2"/>
      <c r="I106" s="5"/>
      <c r="L106" s="9" t="s">
        <v>210</v>
      </c>
      <c r="N106" s="25"/>
      <c r="P106" s="11"/>
    </row>
    <row r="107" spans="3:16" ht="12">
      <c r="C107" s="9" t="s">
        <v>209</v>
      </c>
      <c r="H107" s="11"/>
      <c r="I107" s="5"/>
      <c r="K107" s="15" t="s">
        <v>21</v>
      </c>
      <c r="L107" s="15" t="s">
        <v>106</v>
      </c>
      <c r="N107" s="12">
        <v>25392.66</v>
      </c>
      <c r="P107" s="12">
        <v>49779.72</v>
      </c>
    </row>
    <row r="108" spans="3:16" ht="12">
      <c r="C108" s="15" t="s">
        <v>112</v>
      </c>
      <c r="D108" s="12">
        <v>211198.52</v>
      </c>
      <c r="G108" s="11">
        <v>0</v>
      </c>
      <c r="H108" s="11"/>
      <c r="I108" s="5"/>
      <c r="L108" s="15" t="s">
        <v>107</v>
      </c>
      <c r="N108" s="12">
        <v>475842.54</v>
      </c>
      <c r="P108" s="12">
        <v>575789.39</v>
      </c>
    </row>
    <row r="109" spans="3:16" ht="12">
      <c r="C109" s="15" t="s">
        <v>113</v>
      </c>
      <c r="D109" s="11">
        <v>0</v>
      </c>
      <c r="G109" s="12">
        <v>202.74</v>
      </c>
      <c r="H109" s="2"/>
      <c r="I109" s="2"/>
      <c r="L109" s="15" t="s">
        <v>196</v>
      </c>
      <c r="N109" s="11">
        <v>113138.46</v>
      </c>
      <c r="P109" s="11">
        <v>0</v>
      </c>
    </row>
    <row r="110" spans="3:16" ht="12">
      <c r="C110" s="15" t="s">
        <v>189</v>
      </c>
      <c r="D110" s="16">
        <v>291548.49</v>
      </c>
      <c r="E110" s="16">
        <f>SUM(D108:D110)</f>
        <v>502747.01</v>
      </c>
      <c r="F110" s="16">
        <f>D105-E110</f>
        <v>-496760.54000000004</v>
      </c>
      <c r="G110" s="16">
        <v>0</v>
      </c>
      <c r="H110" s="16">
        <f>SUM(G108:G109)</f>
        <v>202.74</v>
      </c>
      <c r="I110" s="16">
        <f>H105-H110</f>
        <v>97.25</v>
      </c>
      <c r="L110" s="15" t="s">
        <v>166</v>
      </c>
      <c r="N110" s="11">
        <v>0</v>
      </c>
      <c r="P110" s="12">
        <v>332767.3</v>
      </c>
    </row>
    <row r="111" spans="3:16" ht="12">
      <c r="C111" s="15" t="s">
        <v>114</v>
      </c>
      <c r="H111" s="11"/>
      <c r="I111" s="5"/>
      <c r="L111" s="15" t="s">
        <v>109</v>
      </c>
      <c r="N111" s="12">
        <v>8600</v>
      </c>
      <c r="P111" s="12">
        <v>4800</v>
      </c>
    </row>
    <row r="112" spans="3:16" ht="12">
      <c r="C112" s="15" t="s">
        <v>115</v>
      </c>
      <c r="F112" s="11">
        <f>F101+F110</f>
        <v>839424.1400000001</v>
      </c>
      <c r="H112" s="11"/>
      <c r="I112" s="11">
        <f>I101+I110</f>
        <v>1588636.24</v>
      </c>
      <c r="L112" s="15" t="s">
        <v>111</v>
      </c>
      <c r="N112" s="16">
        <v>2394352.92</v>
      </c>
      <c r="P112" s="16">
        <v>2511698.86</v>
      </c>
    </row>
    <row r="113" spans="3:16" ht="12">
      <c r="C113" s="9" t="s">
        <v>211</v>
      </c>
      <c r="E113" s="12">
        <v>218993.68</v>
      </c>
      <c r="H113" s="12">
        <v>200904.26</v>
      </c>
      <c r="I113" s="5"/>
      <c r="N113" s="17">
        <f>SUM(N107:N112)</f>
        <v>3017326.58</v>
      </c>
      <c r="P113" s="17">
        <f>SUM(P107:P112)</f>
        <v>3474835.2699999996</v>
      </c>
    </row>
    <row r="114" spans="3:16" ht="12">
      <c r="C114" s="15" t="s">
        <v>116</v>
      </c>
      <c r="H114" s="11"/>
      <c r="I114" s="5"/>
      <c r="L114" s="2"/>
      <c r="M114" s="2"/>
      <c r="N114" s="2"/>
      <c r="O114" s="2"/>
      <c r="P114" s="2"/>
    </row>
    <row r="115" spans="3:16" ht="12">
      <c r="C115" s="15" t="s">
        <v>117</v>
      </c>
      <c r="E115" s="16">
        <f>E113</f>
        <v>218993.68</v>
      </c>
      <c r="F115" s="28">
        <v>0</v>
      </c>
      <c r="H115" s="16">
        <v>200904.26</v>
      </c>
      <c r="I115" s="28">
        <v>0</v>
      </c>
      <c r="L115" s="10" t="s">
        <v>143</v>
      </c>
      <c r="O115" s="12"/>
      <c r="P115" s="11"/>
    </row>
    <row r="116" spans="3:16" ht="12">
      <c r="C116" s="9" t="s">
        <v>212</v>
      </c>
      <c r="H116" s="11"/>
      <c r="I116" s="5"/>
      <c r="L116" s="15" t="s">
        <v>144</v>
      </c>
      <c r="O116" s="12"/>
      <c r="P116" s="11"/>
    </row>
    <row r="117" spans="3:16" ht="12">
      <c r="C117" s="9" t="s">
        <v>118</v>
      </c>
      <c r="F117" s="18">
        <f>F112</f>
        <v>839424.1400000001</v>
      </c>
      <c r="H117" s="11"/>
      <c r="I117" s="18">
        <f>I112</f>
        <v>1588636.24</v>
      </c>
      <c r="L117" s="15" t="s">
        <v>145</v>
      </c>
      <c r="N117" s="11">
        <f>N92</f>
        <v>0</v>
      </c>
      <c r="O117" s="52"/>
      <c r="P117" s="12">
        <v>664489.01</v>
      </c>
    </row>
    <row r="118" spans="3:16" ht="12">
      <c r="C118" s="2"/>
      <c r="D118" s="2"/>
      <c r="E118" s="2"/>
      <c r="F118" s="2"/>
      <c r="G118" s="2"/>
      <c r="H118" s="2"/>
      <c r="I118" s="2"/>
      <c r="L118" s="35" t="s">
        <v>170</v>
      </c>
      <c r="M118" s="11">
        <v>0</v>
      </c>
      <c r="O118" s="12">
        <v>8</v>
      </c>
      <c r="P118" s="11"/>
    </row>
    <row r="119" spans="3:16" ht="12">
      <c r="C119" s="9"/>
      <c r="F119" s="18"/>
      <c r="H119" s="11"/>
      <c r="I119" s="18"/>
      <c r="L119" s="15" t="s">
        <v>177</v>
      </c>
      <c r="O119" s="12"/>
      <c r="P119" s="11"/>
    </row>
    <row r="120" spans="3:16" ht="12">
      <c r="C120" s="9"/>
      <c r="H120" s="11"/>
      <c r="I120" s="18"/>
      <c r="L120" s="15" t="s">
        <v>171</v>
      </c>
      <c r="M120" s="11">
        <v>0</v>
      </c>
      <c r="O120" s="12">
        <v>244460</v>
      </c>
      <c r="P120" s="11"/>
    </row>
    <row r="121" spans="3:16" ht="12">
      <c r="C121" s="9"/>
      <c r="F121" s="18"/>
      <c r="I121" s="18"/>
      <c r="L121" s="15" t="s">
        <v>172</v>
      </c>
      <c r="O121" s="12"/>
      <c r="P121" s="11"/>
    </row>
    <row r="122" spans="3:16" ht="12">
      <c r="C122" s="9"/>
      <c r="F122" s="18"/>
      <c r="I122" s="18"/>
      <c r="L122" s="15" t="s">
        <v>176</v>
      </c>
      <c r="M122" s="21">
        <v>0</v>
      </c>
      <c r="N122" s="21">
        <v>0</v>
      </c>
      <c r="O122" s="16">
        <v>266194.68</v>
      </c>
      <c r="P122" s="21">
        <f>SUM(O118:O122)</f>
        <v>510662.68</v>
      </c>
    </row>
    <row r="123" spans="3:16" ht="12">
      <c r="C123" s="9"/>
      <c r="F123" s="18"/>
      <c r="I123" s="18"/>
      <c r="L123" s="15" t="s">
        <v>167</v>
      </c>
      <c r="O123" s="12"/>
      <c r="P123" s="11"/>
    </row>
    <row r="124" spans="3:16" ht="12">
      <c r="C124" s="9"/>
      <c r="F124" s="18"/>
      <c r="I124" s="18"/>
      <c r="L124" s="15" t="s">
        <v>168</v>
      </c>
      <c r="O124" s="12"/>
      <c r="P124" s="11"/>
    </row>
    <row r="125" spans="3:16" ht="12">
      <c r="C125" s="9"/>
      <c r="F125" s="18"/>
      <c r="I125" s="18"/>
      <c r="L125" s="15" t="s">
        <v>169</v>
      </c>
      <c r="N125" s="21">
        <v>0</v>
      </c>
      <c r="O125" s="12"/>
      <c r="P125" s="17">
        <f>P117-P122</f>
        <v>153826.33000000002</v>
      </c>
    </row>
    <row r="126" spans="3:16" ht="12">
      <c r="C126" s="9"/>
      <c r="F126" s="18"/>
      <c r="I126" s="18"/>
      <c r="L126" s="2"/>
      <c r="M126" s="2"/>
      <c r="N126" s="2"/>
      <c r="O126" s="2"/>
      <c r="P126" s="2"/>
    </row>
    <row r="127" spans="4:16" ht="12">
      <c r="D127" s="13"/>
      <c r="F127" s="18"/>
      <c r="G127" s="13"/>
      <c r="H127" s="13"/>
      <c r="I127" s="11"/>
      <c r="L127" s="2"/>
      <c r="M127" s="2"/>
      <c r="N127" s="2"/>
      <c r="O127" s="2"/>
      <c r="P127" s="2"/>
    </row>
    <row r="128" spans="1:16" ht="12.75" customHeight="1">
      <c r="A128" s="80" t="s">
        <v>217</v>
      </c>
      <c r="B128" s="80"/>
      <c r="C128" s="80"/>
      <c r="D128" s="80"/>
      <c r="E128" s="80"/>
      <c r="F128" s="80"/>
      <c r="G128" s="80"/>
      <c r="H128" s="80"/>
      <c r="I128" s="80"/>
      <c r="J128" s="80"/>
      <c r="K128" s="80"/>
      <c r="L128" s="80"/>
      <c r="M128" s="80"/>
      <c r="N128" s="80"/>
      <c r="O128" s="80"/>
      <c r="P128" s="80"/>
    </row>
    <row r="129" spans="2:16" s="15" customFormat="1" ht="12">
      <c r="B129" s="9" t="s">
        <v>0</v>
      </c>
      <c r="D129" s="22"/>
      <c r="E129" s="11"/>
      <c r="F129" s="9" t="s">
        <v>1</v>
      </c>
      <c r="G129" s="22"/>
      <c r="H129" s="22"/>
      <c r="J129" s="53" t="s">
        <v>2</v>
      </c>
      <c r="M129" s="12"/>
      <c r="O129" s="54" t="s">
        <v>3</v>
      </c>
      <c r="P129" s="23"/>
    </row>
    <row r="130" spans="2:16" s="15" customFormat="1" ht="12">
      <c r="B130" s="9"/>
      <c r="D130" s="22"/>
      <c r="E130" s="11"/>
      <c r="F130" s="9"/>
      <c r="G130" s="22"/>
      <c r="H130" s="22"/>
      <c r="J130" s="53"/>
      <c r="M130" s="12"/>
      <c r="O130" s="53"/>
      <c r="P130" s="23"/>
    </row>
    <row r="131" spans="2:16" s="15" customFormat="1" ht="12">
      <c r="B131" s="9"/>
      <c r="D131" s="22"/>
      <c r="E131" s="11"/>
      <c r="F131" s="9"/>
      <c r="G131" s="22"/>
      <c r="H131" s="22"/>
      <c r="J131" s="53"/>
      <c r="M131" s="12"/>
      <c r="O131" s="53"/>
      <c r="P131" s="23"/>
    </row>
    <row r="132" spans="2:16" s="15" customFormat="1" ht="12">
      <c r="B132" s="9" t="s">
        <v>4</v>
      </c>
      <c r="D132" s="22"/>
      <c r="E132" s="11"/>
      <c r="F132" s="9" t="s">
        <v>5</v>
      </c>
      <c r="G132" s="22"/>
      <c r="H132" s="22"/>
      <c r="J132" s="53" t="s">
        <v>6</v>
      </c>
      <c r="M132" s="12"/>
      <c r="O132" s="53" t="s">
        <v>7</v>
      </c>
      <c r="P132" s="23"/>
    </row>
    <row r="133" spans="2:16" s="1" customFormat="1" ht="12">
      <c r="B133" s="55" t="s">
        <v>8</v>
      </c>
      <c r="D133" s="13"/>
      <c r="E133" s="11"/>
      <c r="F133" s="55" t="s">
        <v>9</v>
      </c>
      <c r="G133" s="13"/>
      <c r="H133" s="13"/>
      <c r="J133" s="25" t="s">
        <v>10</v>
      </c>
      <c r="M133" s="12"/>
      <c r="O133" s="53" t="s">
        <v>139</v>
      </c>
      <c r="P133" s="12"/>
    </row>
    <row r="134" spans="4:16" s="1" customFormat="1" ht="9.75" customHeight="1">
      <c r="D134" s="13"/>
      <c r="E134" s="12"/>
      <c r="F134" s="13"/>
      <c r="G134" s="13"/>
      <c r="H134" s="13"/>
      <c r="J134" s="26" t="s">
        <v>138</v>
      </c>
      <c r="M134" s="25"/>
      <c r="O134" s="53" t="s">
        <v>137</v>
      </c>
      <c r="P134" s="12"/>
    </row>
    <row r="135" spans="4:16" s="1" customFormat="1" ht="9.75" customHeight="1">
      <c r="D135" s="13"/>
      <c r="E135" s="12"/>
      <c r="F135" s="13"/>
      <c r="G135" s="13"/>
      <c r="H135" s="13"/>
      <c r="I135" s="26"/>
      <c r="M135" s="25"/>
      <c r="N135" s="25"/>
      <c r="O135" s="25"/>
      <c r="P135" s="12"/>
    </row>
    <row r="136" spans="1:16" ht="12">
      <c r="A136" s="72" t="s">
        <v>11</v>
      </c>
      <c r="B136" s="73"/>
      <c r="C136" s="73"/>
      <c r="D136" s="73"/>
      <c r="E136" s="73"/>
      <c r="F136" s="73"/>
      <c r="G136" s="73"/>
      <c r="H136" s="73"/>
      <c r="I136" s="73"/>
      <c r="J136" s="73"/>
      <c r="K136" s="73"/>
      <c r="L136" s="73"/>
      <c r="M136" s="73"/>
      <c r="N136" s="73"/>
      <c r="O136" s="73"/>
      <c r="P136" s="73"/>
    </row>
    <row r="137" spans="1:16" ht="12">
      <c r="A137" s="72" t="s">
        <v>12</v>
      </c>
      <c r="B137" s="86"/>
      <c r="C137" s="86"/>
      <c r="D137" s="86"/>
      <c r="E137" s="86"/>
      <c r="F137" s="86"/>
      <c r="G137" s="86"/>
      <c r="H137" s="86"/>
      <c r="I137" s="86"/>
      <c r="J137" s="86"/>
      <c r="K137" s="86"/>
      <c r="L137" s="86"/>
      <c r="M137" s="86"/>
      <c r="N137" s="86"/>
      <c r="O137" s="86"/>
      <c r="P137" s="86"/>
    </row>
    <row r="138" spans="1:16" ht="12">
      <c r="A138" s="56"/>
      <c r="B138" s="49"/>
      <c r="C138" s="49"/>
      <c r="D138" s="57"/>
      <c r="E138" s="58"/>
      <c r="F138" s="57"/>
      <c r="G138" s="57"/>
      <c r="H138" s="57"/>
      <c r="I138" s="58"/>
      <c r="J138" s="49"/>
      <c r="K138" s="49"/>
      <c r="L138" s="49"/>
      <c r="M138" s="58"/>
      <c r="N138" s="58"/>
      <c r="O138" s="58"/>
      <c r="P138" s="58"/>
    </row>
    <row r="139" spans="1:16" ht="12">
      <c r="A139" s="56"/>
      <c r="B139" s="49"/>
      <c r="C139" s="49"/>
      <c r="D139" s="57"/>
      <c r="E139" s="58"/>
      <c r="F139" s="57"/>
      <c r="G139" s="57"/>
      <c r="H139" s="57"/>
      <c r="I139" s="58"/>
      <c r="J139" s="49"/>
      <c r="K139" s="49"/>
      <c r="L139" s="49"/>
      <c r="M139" s="58"/>
      <c r="N139" s="58"/>
      <c r="O139" s="58"/>
      <c r="P139" s="58"/>
    </row>
    <row r="140" spans="1:16" ht="12">
      <c r="A140" s="56"/>
      <c r="B140" s="49"/>
      <c r="C140" s="49"/>
      <c r="D140" s="57"/>
      <c r="E140" s="58"/>
      <c r="F140" s="57"/>
      <c r="G140" s="57"/>
      <c r="H140" s="57"/>
      <c r="I140" s="58"/>
      <c r="J140" s="49"/>
      <c r="K140" s="49"/>
      <c r="L140" s="49"/>
      <c r="M140" s="58"/>
      <c r="N140" s="58"/>
      <c r="O140" s="58"/>
      <c r="P140" s="58"/>
    </row>
    <row r="141" spans="1:16" ht="12">
      <c r="A141" s="56"/>
      <c r="B141" s="49"/>
      <c r="C141" s="49"/>
      <c r="D141" s="57"/>
      <c r="E141" s="58"/>
      <c r="F141" s="57"/>
      <c r="G141" s="57"/>
      <c r="H141" s="57"/>
      <c r="I141" s="58"/>
      <c r="J141" s="49"/>
      <c r="K141" s="49"/>
      <c r="L141" s="49"/>
      <c r="M141" s="58"/>
      <c r="N141" s="58"/>
      <c r="O141" s="58"/>
      <c r="P141" s="58"/>
    </row>
    <row r="142" spans="1:16" ht="12">
      <c r="A142" s="56"/>
      <c r="B142" s="49"/>
      <c r="C142" s="49"/>
      <c r="D142" s="57"/>
      <c r="E142" s="58"/>
      <c r="F142" s="57"/>
      <c r="G142" s="57"/>
      <c r="H142" s="57"/>
      <c r="I142" s="58"/>
      <c r="J142" s="49"/>
      <c r="K142" s="49"/>
      <c r="L142" s="49"/>
      <c r="M142" s="58"/>
      <c r="N142" s="58"/>
      <c r="O142" s="58"/>
      <c r="P142" s="58"/>
    </row>
    <row r="143" spans="1:16" ht="12">
      <c r="A143" s="56"/>
      <c r="B143" s="49"/>
      <c r="C143" s="49"/>
      <c r="D143" s="57"/>
      <c r="E143" s="58"/>
      <c r="F143" s="57"/>
      <c r="G143" s="57"/>
      <c r="H143" s="57"/>
      <c r="I143" s="58"/>
      <c r="J143" s="49"/>
      <c r="K143" s="49"/>
      <c r="L143" s="49"/>
      <c r="M143" s="58"/>
      <c r="N143" s="58"/>
      <c r="O143" s="58"/>
      <c r="P143" s="58"/>
    </row>
    <row r="144" spans="1:16" ht="12">
      <c r="A144" s="56"/>
      <c r="B144" s="49"/>
      <c r="C144" s="49"/>
      <c r="D144" s="57"/>
      <c r="E144" s="58"/>
      <c r="F144" s="57"/>
      <c r="G144" s="57"/>
      <c r="H144" s="57"/>
      <c r="I144" s="58"/>
      <c r="J144" s="49"/>
      <c r="K144" s="49"/>
      <c r="L144" s="49"/>
      <c r="M144" s="58"/>
      <c r="N144" s="58"/>
      <c r="O144" s="58"/>
      <c r="P144" s="58"/>
    </row>
    <row r="145" spans="4:16" ht="12">
      <c r="D145" s="13"/>
      <c r="F145" s="13"/>
      <c r="G145" s="13"/>
      <c r="H145" s="13"/>
      <c r="I145" s="11"/>
      <c r="P145" s="12"/>
    </row>
    <row r="146" spans="4:16" ht="10.5" customHeight="1">
      <c r="D146" s="13"/>
      <c r="F146" s="13"/>
      <c r="G146" s="13"/>
      <c r="H146" s="13"/>
      <c r="I146" s="11"/>
      <c r="P146" s="12"/>
    </row>
    <row r="147" spans="4:16" ht="10.5" customHeight="1">
      <c r="D147" s="13"/>
      <c r="F147" s="13"/>
      <c r="G147" s="13"/>
      <c r="H147" s="13"/>
      <c r="I147" s="11"/>
      <c r="P147" s="12"/>
    </row>
    <row r="148" spans="4:16" ht="10.5" customHeight="1">
      <c r="D148" s="13"/>
      <c r="F148" s="13"/>
      <c r="G148" s="13"/>
      <c r="H148" s="13"/>
      <c r="I148" s="11"/>
      <c r="P148" s="12"/>
    </row>
    <row r="149" spans="4:16" ht="10.5" customHeight="1">
      <c r="D149" s="13"/>
      <c r="F149" s="13"/>
      <c r="G149" s="13"/>
      <c r="H149" s="13"/>
      <c r="I149" s="11"/>
      <c r="P149" s="12"/>
    </row>
    <row r="150" spans="4:16" ht="10.5" customHeight="1">
      <c r="D150" s="13"/>
      <c r="F150" s="13"/>
      <c r="G150" s="13"/>
      <c r="H150" s="13"/>
      <c r="I150" s="11"/>
      <c r="P150" s="12"/>
    </row>
    <row r="151" spans="1:16" ht="9.75" customHeight="1">
      <c r="A151" s="59" t="s">
        <v>219</v>
      </c>
      <c r="B151" s="60"/>
      <c r="C151" s="60"/>
      <c r="D151" s="60"/>
      <c r="E151" s="60"/>
      <c r="F151" s="60"/>
      <c r="G151" s="60"/>
      <c r="H151" s="60"/>
      <c r="I151" s="60"/>
      <c r="J151" s="60"/>
      <c r="K151" s="60"/>
      <c r="L151" s="60"/>
      <c r="M151" s="60"/>
      <c r="N151" s="60"/>
      <c r="O151" s="60"/>
      <c r="P151" s="60"/>
    </row>
    <row r="152" spans="1:16" ht="9.75" customHeight="1">
      <c r="A152" s="59" t="s">
        <v>13</v>
      </c>
      <c r="B152" s="60"/>
      <c r="C152" s="60"/>
      <c r="D152" s="60"/>
      <c r="E152" s="60"/>
      <c r="F152" s="60"/>
      <c r="G152" s="60"/>
      <c r="H152" s="60"/>
      <c r="I152" s="60"/>
      <c r="J152" s="60"/>
      <c r="K152" s="60"/>
      <c r="L152" s="60"/>
      <c r="M152" s="60"/>
      <c r="N152" s="60"/>
      <c r="O152" s="60"/>
      <c r="P152" s="60"/>
    </row>
    <row r="153" spans="1:16" ht="9.75" customHeight="1">
      <c r="A153" s="7"/>
      <c r="B153" s="50"/>
      <c r="C153" s="50"/>
      <c r="D153" s="50"/>
      <c r="E153" s="43"/>
      <c r="F153" s="50"/>
      <c r="G153" s="50"/>
      <c r="H153" s="50"/>
      <c r="I153" s="50"/>
      <c r="J153" s="50"/>
      <c r="K153" s="50"/>
      <c r="L153" s="50"/>
      <c r="M153" s="43"/>
      <c r="N153" s="43"/>
      <c r="O153" s="43"/>
      <c r="P153" s="50"/>
    </row>
    <row r="154" spans="1:16" ht="9.75" customHeight="1">
      <c r="A154" s="7"/>
      <c r="B154" s="50"/>
      <c r="C154" s="50"/>
      <c r="D154" s="50"/>
      <c r="E154" s="43"/>
      <c r="F154" s="50"/>
      <c r="G154" s="50"/>
      <c r="H154" s="50"/>
      <c r="I154" s="50"/>
      <c r="J154" s="50"/>
      <c r="K154" s="50"/>
      <c r="L154" s="50"/>
      <c r="M154" s="43"/>
      <c r="N154" s="43"/>
      <c r="O154" s="43"/>
      <c r="P154" s="50"/>
    </row>
    <row r="155" spans="1:16" ht="9.75" customHeight="1">
      <c r="A155" s="7"/>
      <c r="B155" s="50"/>
      <c r="C155" s="50"/>
      <c r="D155" s="50"/>
      <c r="E155" s="43"/>
      <c r="F155" s="50"/>
      <c r="G155" s="50"/>
      <c r="H155" s="50"/>
      <c r="I155" s="50"/>
      <c r="J155" s="50"/>
      <c r="K155" s="50"/>
      <c r="L155" s="50"/>
      <c r="M155" s="43"/>
      <c r="N155" s="43"/>
      <c r="O155" s="43"/>
      <c r="P155" s="50"/>
    </row>
    <row r="156" spans="1:16" ht="9.75" customHeight="1">
      <c r="A156" s="59" t="s">
        <v>197</v>
      </c>
      <c r="B156" s="60"/>
      <c r="C156" s="60"/>
      <c r="D156" s="60"/>
      <c r="E156" s="60"/>
      <c r="F156" s="60"/>
      <c r="G156" s="60"/>
      <c r="H156" s="60"/>
      <c r="I156" s="60"/>
      <c r="J156" s="60"/>
      <c r="K156" s="60"/>
      <c r="L156" s="60"/>
      <c r="M156" s="60"/>
      <c r="N156" s="60"/>
      <c r="O156" s="60"/>
      <c r="P156" s="60"/>
    </row>
    <row r="157" spans="1:16" ht="14.25" customHeight="1">
      <c r="A157" s="59" t="s">
        <v>198</v>
      </c>
      <c r="B157" s="60"/>
      <c r="C157" s="60"/>
      <c r="D157" s="60"/>
      <c r="E157" s="60"/>
      <c r="F157" s="60"/>
      <c r="G157" s="60"/>
      <c r="H157" s="60"/>
      <c r="I157" s="60"/>
      <c r="J157" s="60"/>
      <c r="K157" s="60"/>
      <c r="L157" s="60"/>
      <c r="M157" s="60"/>
      <c r="N157" s="60"/>
      <c r="O157" s="60"/>
      <c r="P157" s="60"/>
    </row>
    <row r="158" spans="1:16" ht="9.75" customHeight="1" hidden="1">
      <c r="A158" s="59" t="s">
        <v>14</v>
      </c>
      <c r="B158" s="60"/>
      <c r="C158" s="60"/>
      <c r="D158" s="60"/>
      <c r="E158" s="60"/>
      <c r="F158" s="60"/>
      <c r="G158" s="60"/>
      <c r="H158" s="60"/>
      <c r="I158" s="60"/>
      <c r="J158" s="60"/>
      <c r="K158" s="60"/>
      <c r="L158" s="60"/>
      <c r="M158" s="60"/>
      <c r="N158" s="60"/>
      <c r="O158" s="60"/>
      <c r="P158" s="60"/>
    </row>
    <row r="159" spans="4:16" ht="9.75" customHeight="1" hidden="1">
      <c r="D159" s="13"/>
      <c r="F159" s="13"/>
      <c r="G159" s="13"/>
      <c r="H159" s="13"/>
      <c r="I159" s="11"/>
      <c r="P159" s="12"/>
    </row>
    <row r="160" spans="4:16" ht="6.75" customHeight="1" hidden="1">
      <c r="D160" s="13"/>
      <c r="F160" s="13"/>
      <c r="G160" s="13"/>
      <c r="H160" s="13"/>
      <c r="I160" s="11"/>
      <c r="P160" s="12"/>
    </row>
    <row r="161" spans="4:16" ht="9.75" customHeight="1" hidden="1">
      <c r="D161" s="13"/>
      <c r="F161" s="13"/>
      <c r="G161" s="13"/>
      <c r="H161" s="13"/>
      <c r="I161" s="11"/>
      <c r="P161" s="12"/>
    </row>
    <row r="162" spans="4:16" ht="9.75" customHeight="1" hidden="1">
      <c r="D162" s="13"/>
      <c r="F162" s="13"/>
      <c r="G162" s="13"/>
      <c r="H162" s="13"/>
      <c r="I162" s="11"/>
      <c r="P162" s="12"/>
    </row>
    <row r="163" spans="4:16" ht="9.75" customHeight="1" hidden="1">
      <c r="D163" s="13"/>
      <c r="F163" s="13"/>
      <c r="G163" s="13"/>
      <c r="H163" s="13"/>
      <c r="I163" s="11"/>
      <c r="P163" s="12"/>
    </row>
    <row r="164" spans="4:16" ht="9.75" customHeight="1" hidden="1">
      <c r="D164" s="13"/>
      <c r="F164" s="13"/>
      <c r="G164" s="13"/>
      <c r="H164" s="13"/>
      <c r="I164" s="11"/>
      <c r="P164" s="12"/>
    </row>
    <row r="165" spans="4:16" ht="9.75" customHeight="1" hidden="1">
      <c r="D165" s="13"/>
      <c r="F165" s="13"/>
      <c r="G165" s="13"/>
      <c r="H165" s="13"/>
      <c r="I165" s="11"/>
      <c r="P165" s="12"/>
    </row>
    <row r="166" spans="4:16" ht="9.75" customHeight="1" hidden="1">
      <c r="D166" s="13"/>
      <c r="F166" s="13"/>
      <c r="G166" s="13"/>
      <c r="H166" s="13"/>
      <c r="I166" s="11"/>
      <c r="P166" s="12"/>
    </row>
    <row r="167" spans="4:16" ht="9.75" customHeight="1" hidden="1">
      <c r="D167" s="13"/>
      <c r="F167" s="13"/>
      <c r="G167" s="13"/>
      <c r="H167" s="13"/>
      <c r="I167" s="11"/>
      <c r="P167" s="12"/>
    </row>
    <row r="168" spans="4:16" ht="9.75" customHeight="1" hidden="1">
      <c r="D168" s="13"/>
      <c r="F168" s="13"/>
      <c r="G168" s="13"/>
      <c r="H168" s="13"/>
      <c r="I168" s="11"/>
      <c r="P168" s="12"/>
    </row>
    <row r="169" spans="1:16" ht="12.75" customHeight="1">
      <c r="A169" s="59" t="s">
        <v>178</v>
      </c>
      <c r="B169" s="59"/>
      <c r="C169" s="59"/>
      <c r="D169" s="59"/>
      <c r="E169" s="59"/>
      <c r="F169" s="59"/>
      <c r="G169" s="59"/>
      <c r="H169" s="59"/>
      <c r="I169" s="59"/>
      <c r="J169" s="59"/>
      <c r="K169" s="59"/>
      <c r="L169" s="59"/>
      <c r="M169" s="59"/>
      <c r="N169" s="59"/>
      <c r="O169" s="59"/>
      <c r="P169" s="59"/>
    </row>
    <row r="170" spans="4:16" ht="12">
      <c r="D170" s="13"/>
      <c r="F170" s="13"/>
      <c r="G170" s="13"/>
      <c r="H170" s="13"/>
      <c r="I170" s="11"/>
      <c r="P170" s="12"/>
    </row>
    <row r="171" spans="4:16" ht="12">
      <c r="D171" s="13"/>
      <c r="F171" s="13"/>
      <c r="G171" s="13"/>
      <c r="H171" s="13"/>
      <c r="I171" s="11"/>
      <c r="P171" s="12"/>
    </row>
  </sheetData>
  <sheetProtection password="CC31" sheet="1" objects="1" scenarios="1"/>
  <mergeCells count="30">
    <mergeCell ref="A152:P152"/>
    <mergeCell ref="A169:P169"/>
    <mergeCell ref="A156:P156"/>
    <mergeCell ref="A157:P157"/>
    <mergeCell ref="A158:P158"/>
    <mergeCell ref="A1:P1"/>
    <mergeCell ref="A2:P2"/>
    <mergeCell ref="A137:P137"/>
    <mergeCell ref="A151:P151"/>
    <mergeCell ref="M12:N12"/>
    <mergeCell ref="O12:P12"/>
    <mergeCell ref="A3:P3"/>
    <mergeCell ref="A5:P5"/>
    <mergeCell ref="A4:P4"/>
    <mergeCell ref="M10:N10"/>
    <mergeCell ref="O10:P10"/>
    <mergeCell ref="A136:P136"/>
    <mergeCell ref="D9:F9"/>
    <mergeCell ref="D83:F83"/>
    <mergeCell ref="G83:I83"/>
    <mergeCell ref="N81:N83"/>
    <mergeCell ref="P81:P83"/>
    <mergeCell ref="A128:P128"/>
    <mergeCell ref="A80:I80"/>
    <mergeCell ref="A81:I81"/>
    <mergeCell ref="L8:P8"/>
    <mergeCell ref="A8:C8"/>
    <mergeCell ref="G9:I9"/>
    <mergeCell ref="M9:N9"/>
    <mergeCell ref="O9:P9"/>
  </mergeCells>
  <printOptions/>
  <pageMargins left="0" right="0" top="0.3937007874015748" bottom="0.3937007874015748" header="0.5118110236220472" footer="0.5118110236220472"/>
  <pageSetup horizontalDpi="120" verticalDpi="120" orientation="portrait" paperSize="147"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Packard Bell NEC,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Packard Bell NEC, Inc.</dc:creator>
  <cp:keywords/>
  <dc:description/>
  <cp:lastModifiedBy>Chondronasios Petros</cp:lastModifiedBy>
  <cp:lastPrinted>2005-02-24T12:38:33Z</cp:lastPrinted>
  <dcterms:created xsi:type="dcterms:W3CDTF">2002-02-11T08:28:54Z</dcterms:created>
  <dcterms:modified xsi:type="dcterms:W3CDTF">2005-02-28T08:00:55Z</dcterms:modified>
  <cp:category/>
  <cp:version/>
  <cp:contentType/>
  <cp:contentStatus/>
</cp:coreProperties>
</file>